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5955" tabRatio="779" activeTab="5"/>
  </bookViews>
  <sheets>
    <sheet name="L&amp;Q" sheetId="1" r:id="rId1"/>
    <sheet name="Bernicia" sheetId="2" r:id="rId2"/>
    <sheet name="A2Dominion" sheetId="3" r:id="rId3"/>
    <sheet name="Clarion" sheetId="4" r:id="rId4"/>
    <sheet name="Contour" sheetId="5" r:id="rId5"/>
    <sheet name="Vivid" sheetId="6" r:id="rId6"/>
    <sheet name="Repayment Schedule" sheetId="7" r:id="rId7"/>
    <sheet name="Subordinated Loan Usage" sheetId="8" r:id="rId8"/>
    <sheet name="Sheet1" sheetId="9" r:id="rId9"/>
  </sheets>
  <definedNames>
    <definedName name="Beaver">'Repayment Schedule'!$A$6:$B$50</definedName>
    <definedName name="Cheviot">'Repayment Schedule'!$D$6:$E$50</definedName>
    <definedName name="Kelsey">'Repayment Schedule'!$G$6:$H$50</definedName>
    <definedName name="Mercian">'Repayment Schedule'!$J$6:$K$50</definedName>
    <definedName name="Portico">'Repayment Schedule'!$M$6:$N$50</definedName>
    <definedName name="Portsmouth">'Repayment Schedule'!$P$6:$Q$50</definedName>
    <definedName name="_xlnm.Print_Area" localSheetId="1">'Bernicia'!$AT$10:$BD$28</definedName>
    <definedName name="_xlnm.Print_Area" localSheetId="4">'Contour'!$AU$1:$AZ$61</definedName>
    <definedName name="_xlnm.Print_Area" localSheetId="6">'Repayment Schedule'!$A$5:$C$51</definedName>
    <definedName name="_xlnm.Print_Area" localSheetId="5">'Vivid'!$A$1:$AP$60</definedName>
    <definedName name="_xlnm.Print_Titles" localSheetId="2">'A2Dominion'!$A:$A,'A2Dominion'!$6:$11</definedName>
    <definedName name="_xlnm.Print_Titles" localSheetId="1">'Bernicia'!$A:$A,'Bernicia'!$6:$11</definedName>
    <definedName name="_xlnm.Print_Titles" localSheetId="3">'Clarion'!$A:$A,'Clarion'!$6:$11</definedName>
    <definedName name="_xlnm.Print_Titles" localSheetId="4">'Contour'!$A:$A,'Contour'!$6:$11</definedName>
    <definedName name="_xlnm.Print_Titles" localSheetId="0">'L&amp;Q'!$A:$A,'L&amp;Q'!$6:$11</definedName>
    <definedName name="_xlnm.Print_Titles" localSheetId="5">'Vivid'!$A:$A,'Vivid'!$6:$10</definedName>
  </definedNames>
  <calcPr fullCalcOnLoad="1"/>
</workbook>
</file>

<file path=xl/sharedStrings.xml><?xml version="1.0" encoding="utf-8"?>
<sst xmlns="http://schemas.openxmlformats.org/spreadsheetml/2006/main" count="907" uniqueCount="66">
  <si>
    <t>Report Period No</t>
  </si>
  <si>
    <t>Interim/Interest Pay Date</t>
  </si>
  <si>
    <t>Scheduled Rents</t>
  </si>
  <si>
    <t>Actual Rents Rec'd</t>
  </si>
  <si>
    <t>Cut In Date</t>
  </si>
  <si>
    <t>Cut Off Date</t>
  </si>
  <si>
    <t>Arrears Previous Periods</t>
  </si>
  <si>
    <t>Cash Rec'd Re Voids</t>
  </si>
  <si>
    <t>Cash Rec'd Re Loss Rent Insurance</t>
  </si>
  <si>
    <t>Proceeds from Void Sales</t>
  </si>
  <si>
    <t>Proceeds from Cap Insurance</t>
  </si>
  <si>
    <t>Report Date</t>
  </si>
  <si>
    <t>Total Arrears (amt)</t>
  </si>
  <si>
    <t>Total Arrears (%)</t>
  </si>
  <si>
    <t>Arrears (0-4 weeks)</t>
  </si>
  <si>
    <t>Arrears (5-8 weeks)</t>
  </si>
  <si>
    <t>Arrears (9-12 weeks)</t>
  </si>
  <si>
    <t>Arrears (13-24 weeks)</t>
  </si>
  <si>
    <t>Arrears (Over 24 weeks)</t>
  </si>
  <si>
    <t>Total Properties Pledged</t>
  </si>
  <si>
    <t>Properties Void upto &amp; inc 3 months</t>
  </si>
  <si>
    <t>Properties Void over 3 months</t>
  </si>
  <si>
    <t>All Insurance In Place</t>
  </si>
  <si>
    <t>Yes</t>
  </si>
  <si>
    <t>UK Rents Report Summary</t>
  </si>
  <si>
    <t>Beaver Housing Association Limited</t>
  </si>
  <si>
    <t>Cheviot Housing Association Limited</t>
  </si>
  <si>
    <t>Voids Test</t>
  </si>
  <si>
    <t>Voids Test Result</t>
  </si>
  <si>
    <t>Income Cover Test Result</t>
  </si>
  <si>
    <t>Buffer</t>
  </si>
  <si>
    <t>DSPP</t>
  </si>
  <si>
    <t>Interest Payment Date</t>
  </si>
  <si>
    <t>Repayment Amount</t>
  </si>
  <si>
    <t>Outstanding Debt Opening</t>
  </si>
  <si>
    <t>Interest Due</t>
  </si>
  <si>
    <t>Repayment Due</t>
  </si>
  <si>
    <t>Outstanding Debt Closing</t>
  </si>
  <si>
    <t>Liquidity Reserve Test</t>
  </si>
  <si>
    <t>Liquidity Reserve Test Result</t>
  </si>
  <si>
    <t>Act Rent Rec'd &amp;  Due  After Cut Off</t>
  </si>
  <si>
    <t>Act Rent Adv'd &amp;  Due  After Cut Off</t>
  </si>
  <si>
    <t>Act Rent Rec'd &amp;  Due After Cut Off</t>
  </si>
  <si>
    <t>Act Rent Adv'd &amp; Due After Cut Off</t>
  </si>
  <si>
    <t>Act Rent Rec'd &amp; Due After Cut Off</t>
  </si>
  <si>
    <t>Subordinated Loan Balances</t>
  </si>
  <si>
    <t>Cheviot H A Ltd</t>
  </si>
  <si>
    <t>L &amp; Q Beaver H A Ltd</t>
  </si>
  <si>
    <t>Kelsey H A Ltd</t>
  </si>
  <si>
    <t>Mercian H A Ltd</t>
  </si>
  <si>
    <t>Portico H A Ltd</t>
  </si>
  <si>
    <t>Portsmouth H A Ltd</t>
  </si>
  <si>
    <t>Housing Association</t>
  </si>
  <si>
    <t>Balance</t>
  </si>
  <si>
    <t>£</t>
  </si>
  <si>
    <t>Total</t>
  </si>
  <si>
    <t xml:space="preserve">Usage In </t>
  </si>
  <si>
    <t>Period</t>
  </si>
  <si>
    <t>Income Cover Test Minimum</t>
  </si>
  <si>
    <t>Income Cover Actual</t>
  </si>
  <si>
    <t>Income Cover Test Result Percentage</t>
  </si>
  <si>
    <t>Liquidity Reserve Test Result Percentage</t>
  </si>
  <si>
    <t>A2 Dominion Homes Ltd</t>
  </si>
  <si>
    <t>Circle Thirty-Three Housing Trust Limited</t>
  </si>
  <si>
    <t>Contour Homes Limited</t>
  </si>
  <si>
    <t>Vivid Homes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</si>
</sst>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.0"/>
    <numFmt numFmtId="174" formatCode="&quot;£&quot;#,##0"/>
    <numFmt numFmtId="175" formatCode="0.00000%"/>
    <numFmt numFmtId="176" formatCode="#,##0.00;[Red]\(#,##0.00\)"/>
    <numFmt numFmtId="177" formatCode="#,##0.00\(###0.00\)"/>
    <numFmt numFmtId="178" formatCode="#,##0.00;\(#,##0.00\)"/>
    <numFmt numFmtId="179" formatCode="#,##0.00;\(#,##0\)"/>
    <numFmt numFmtId="180" formatCode="[$-409]dddd\,\ dd\ mmmm\,\ yyyy"/>
    <numFmt numFmtId="181" formatCode="[$-409]h:mm:ss\ AM/PM"/>
    <numFmt numFmtId="182" formatCode="0.0%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8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0" fontId="1" fillId="33" borderId="0" xfId="0" applyNumberFormat="1" applyFont="1" applyFill="1" applyAlignment="1">
      <alignment horizontal="right"/>
    </xf>
    <xf numFmtId="174" fontId="1" fillId="33" borderId="0" xfId="0" applyNumberFormat="1" applyFont="1" applyFill="1" applyAlignment="1">
      <alignment horizontal="right"/>
    </xf>
    <xf numFmtId="10" fontId="2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wrapText="1"/>
    </xf>
    <xf numFmtId="15" fontId="1" fillId="33" borderId="0" xfId="0" applyNumberFormat="1" applyFont="1" applyFill="1" applyAlignment="1">
      <alignment/>
    </xf>
    <xf numFmtId="15" fontId="1" fillId="33" borderId="0" xfId="0" applyNumberFormat="1" applyFont="1" applyFill="1" applyAlignment="1">
      <alignment wrapText="1"/>
    </xf>
    <xf numFmtId="3" fontId="1" fillId="33" borderId="0" xfId="0" applyNumberFormat="1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4" fontId="1" fillId="33" borderId="0" xfId="0" applyNumberFormat="1" applyFont="1" applyFill="1" applyAlignment="1">
      <alignment/>
    </xf>
    <xf numFmtId="10" fontId="1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 horizontal="left"/>
    </xf>
    <xf numFmtId="10" fontId="1" fillId="33" borderId="0" xfId="0" applyNumberFormat="1" applyFont="1" applyFill="1" applyAlignment="1">
      <alignment horizontal="left"/>
    </xf>
    <xf numFmtId="174" fontId="1" fillId="33" borderId="0" xfId="0" applyNumberFormat="1" applyFont="1" applyFill="1" applyAlignment="1">
      <alignment horizontal="left"/>
    </xf>
    <xf numFmtId="3" fontId="1" fillId="33" borderId="0" xfId="0" applyNumberFormat="1" applyFont="1" applyFill="1" applyAlignment="1">
      <alignment horizontal="left"/>
    </xf>
    <xf numFmtId="3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179" fontId="1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3" fontId="1" fillId="33" borderId="10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43" fontId="1" fillId="33" borderId="0" xfId="42" applyFont="1" applyFill="1" applyAlignment="1">
      <alignment/>
    </xf>
    <xf numFmtId="171" fontId="1" fillId="33" borderId="0" xfId="0" applyNumberFormat="1" applyFont="1" applyFill="1" applyAlignment="1">
      <alignment/>
    </xf>
    <xf numFmtId="10" fontId="2" fillId="33" borderId="0" xfId="59" applyNumberFormat="1" applyFont="1" applyFill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03"/>
          <c:w val="0.90025"/>
          <c:h val="0.969"/>
        </c:manualLayout>
      </c:layout>
      <c:lineChart>
        <c:grouping val="standard"/>
        <c:varyColors val="0"/>
        <c:ser>
          <c:idx val="0"/>
          <c:order val="0"/>
          <c:tx>
            <c:v>L&amp;Q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'L&amp;Q'!$CD$51:$CO$51</c:f>
              <c:numCache>
                <c:ptCount val="12"/>
                <c:pt idx="0">
                  <c:v>0.5943394233021735</c:v>
                </c:pt>
                <c:pt idx="1">
                  <c:v>0.5858748831772527</c:v>
                </c:pt>
                <c:pt idx="2">
                  <c:v>0.6130905540214888</c:v>
                </c:pt>
                <c:pt idx="3">
                  <c:v>0.6725751472105377</c:v>
                </c:pt>
                <c:pt idx="4">
                  <c:v>0.6942140565471018</c:v>
                </c:pt>
                <c:pt idx="5">
                  <c:v>0.6514557800449028</c:v>
                </c:pt>
                <c:pt idx="6">
                  <c:v>0.6281191172389256</c:v>
                </c:pt>
                <c:pt idx="7">
                  <c:v>0.6620491006432083</c:v>
                </c:pt>
                <c:pt idx="8">
                  <c:v>0.6700586691740547</c:v>
                </c:pt>
                <c:pt idx="9">
                  <c:v>0.6248790596858991</c:v>
                </c:pt>
                <c:pt idx="10">
                  <c:v>0.6270164928395299</c:v>
                </c:pt>
                <c:pt idx="11">
                  <c:v>0.6673949498209863</c:v>
                </c:pt>
              </c:numCache>
            </c:numRef>
          </c:val>
          <c:smooth val="0"/>
        </c:ser>
        <c:ser>
          <c:idx val="1"/>
          <c:order val="1"/>
          <c:tx>
            <c:v>Cheviot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Bernicia!$CD$51:$CO$51</c:f>
              <c:numCache>
                <c:ptCount val="12"/>
                <c:pt idx="0">
                  <c:v>0.5272121208053453</c:v>
                </c:pt>
                <c:pt idx="1">
                  <c:v>0.46682410460859547</c:v>
                </c:pt>
                <c:pt idx="2">
                  <c:v>0.4778380023003572</c:v>
                </c:pt>
                <c:pt idx="3">
                  <c:v>0.40345955587763727</c:v>
                </c:pt>
                <c:pt idx="4">
                  <c:v>0.43502431803802</c:v>
                </c:pt>
                <c:pt idx="5">
                  <c:v>0.46647303316629807</c:v>
                </c:pt>
                <c:pt idx="6">
                  <c:v>0.4326500969747453</c:v>
                </c:pt>
                <c:pt idx="7">
                  <c:v>0.41074306080243383</c:v>
                </c:pt>
                <c:pt idx="8">
                  <c:v>0.430783741286344</c:v>
                </c:pt>
                <c:pt idx="9">
                  <c:v>0.5197629233796159</c:v>
                </c:pt>
                <c:pt idx="10">
                  <c:v>0.4420735117964216</c:v>
                </c:pt>
                <c:pt idx="11">
                  <c:v>0.32870784268286735</c:v>
                </c:pt>
              </c:numCache>
            </c:numRef>
          </c:val>
          <c:smooth val="0"/>
        </c:ser>
        <c:ser>
          <c:idx val="2"/>
          <c:order val="2"/>
          <c:tx>
            <c:v>Circle Thirty Three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Clarion!$CD$51:$CO$51</c:f>
              <c:numCache>
                <c:ptCount val="12"/>
                <c:pt idx="0">
                  <c:v>0.5519045158538689</c:v>
                </c:pt>
                <c:pt idx="1">
                  <c:v>0.5081387132722159</c:v>
                </c:pt>
                <c:pt idx="2">
                  <c:v>0.5123245441090969</c:v>
                </c:pt>
                <c:pt idx="3">
                  <c:v>0.8069698525838125</c:v>
                </c:pt>
                <c:pt idx="4">
                  <c:v>0.6842530759547423</c:v>
                </c:pt>
                <c:pt idx="5">
                  <c:v>0.5313923505041933</c:v>
                </c:pt>
                <c:pt idx="6">
                  <c:v>0.5263275360682744</c:v>
                </c:pt>
                <c:pt idx="7">
                  <c:v>0.4572205380918448</c:v>
                </c:pt>
                <c:pt idx="8">
                  <c:v>0.5036494323648064</c:v>
                </c:pt>
                <c:pt idx="9">
                  <c:v>0.47761370478158627</c:v>
                </c:pt>
                <c:pt idx="10">
                  <c:v>0.49440890861896314</c:v>
                </c:pt>
                <c:pt idx="11">
                  <c:v>0.4465598036928342</c:v>
                </c:pt>
              </c:numCache>
            </c:numRef>
          </c:val>
          <c:smooth val="0"/>
        </c:ser>
        <c:ser>
          <c:idx val="3"/>
          <c:order val="3"/>
          <c:tx>
            <c:v>A2Dominion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'A2Dominion'!$CD$51:$CO$51</c:f>
              <c:numCache>
                <c:ptCount val="12"/>
                <c:pt idx="0">
                  <c:v>0.22783441839398333</c:v>
                </c:pt>
                <c:pt idx="1">
                  <c:v>0.2699038387249626</c:v>
                </c:pt>
                <c:pt idx="2">
                  <c:v>0.25212449732773834</c:v>
                </c:pt>
                <c:pt idx="3">
                  <c:v>0.2747510492098597</c:v>
                </c:pt>
                <c:pt idx="4">
                  <c:v>0.24991070862098153</c:v>
                </c:pt>
                <c:pt idx="5">
                  <c:v>0.22880047149387694</c:v>
                </c:pt>
                <c:pt idx="6">
                  <c:v>0.22270569769740312</c:v>
                </c:pt>
                <c:pt idx="7">
                  <c:v>0.2587559126929502</c:v>
                </c:pt>
                <c:pt idx="8">
                  <c:v>0.23838776416020613</c:v>
                </c:pt>
                <c:pt idx="9">
                  <c:v>0.24267520700107315</c:v>
                </c:pt>
                <c:pt idx="10">
                  <c:v>0.22717345880265238</c:v>
                </c:pt>
                <c:pt idx="11">
                  <c:v>0.2107533855538093</c:v>
                </c:pt>
              </c:numCache>
            </c:numRef>
          </c:val>
          <c:smooth val="0"/>
        </c:ser>
        <c:ser>
          <c:idx val="4"/>
          <c:order val="4"/>
          <c:tx>
            <c:v>Contour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Contour!$CD$51:$CO$51</c:f>
              <c:numCache>
                <c:ptCount val="12"/>
                <c:pt idx="0">
                  <c:v>0.28781457916311526</c:v>
                </c:pt>
                <c:pt idx="1">
                  <c:v>0.32605526429689724</c:v>
                </c:pt>
                <c:pt idx="2">
                  <c:v>0.31768628749992</c:v>
                </c:pt>
                <c:pt idx="3">
                  <c:v>0.35505149110407697</c:v>
                </c:pt>
                <c:pt idx="4">
                  <c:v>0.4145572956907797</c:v>
                </c:pt>
                <c:pt idx="5">
                  <c:v>0.4081352139302392</c:v>
                </c:pt>
                <c:pt idx="6">
                  <c:v>0.38200399574272526</c:v>
                </c:pt>
                <c:pt idx="7">
                  <c:v>0.34706990265424786</c:v>
                </c:pt>
                <c:pt idx="8">
                  <c:v>0.34243723276380456</c:v>
                </c:pt>
                <c:pt idx="9">
                  <c:v>0.36059565253501447</c:v>
                </c:pt>
                <c:pt idx="10">
                  <c:v>0.34463694703867653</c:v>
                </c:pt>
                <c:pt idx="11">
                  <c:v>0.29955324175475684</c:v>
                </c:pt>
              </c:numCache>
            </c:numRef>
          </c:val>
          <c:smooth val="0"/>
        </c:ser>
        <c:ser>
          <c:idx val="5"/>
          <c:order val="5"/>
          <c:tx>
            <c:v>Vivid Homes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Vivid!$CD$51:$CO$51</c:f>
              <c:numCache>
                <c:ptCount val="12"/>
                <c:pt idx="0">
                  <c:v>0.1774388189206182</c:v>
                </c:pt>
                <c:pt idx="1">
                  <c:v>0.16412152919729084</c:v>
                </c:pt>
                <c:pt idx="2">
                  <c:v>0.07298720988088725</c:v>
                </c:pt>
                <c:pt idx="3">
                  <c:v>0.2680099794647115</c:v>
                </c:pt>
                <c:pt idx="4">
                  <c:v>0.20782583919790598</c:v>
                </c:pt>
                <c:pt idx="5">
                  <c:v>0.1327624515937098</c:v>
                </c:pt>
                <c:pt idx="6">
                  <c:v>0.12080887369080329</c:v>
                </c:pt>
                <c:pt idx="7">
                  <c:v>0.2625513114886018</c:v>
                </c:pt>
                <c:pt idx="8">
                  <c:v>0.22666681142217815</c:v>
                </c:pt>
                <c:pt idx="9">
                  <c:v>0.23388736856552939</c:v>
                </c:pt>
                <c:pt idx="10">
                  <c:v>0.24389618444015326</c:v>
                </c:pt>
                <c:pt idx="11">
                  <c:v>0.31095344623445187</c:v>
                </c:pt>
              </c:numCache>
            </c:numRef>
          </c:val>
          <c:smooth val="0"/>
        </c:ser>
        <c:marker val="1"/>
        <c:axId val="11694542"/>
        <c:axId val="38142015"/>
      </c:lineChart>
      <c:cat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Income Cover Pass Percentage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4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14275"/>
          <c:w val="0.1055"/>
          <c:h val="0.4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323850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29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561975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561975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561975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561975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4</xdr:row>
      <xdr:rowOff>38100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190500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114300</xdr:colOff>
      <xdr:row>3</xdr:row>
      <xdr:rowOff>161925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0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28</xdr:col>
      <xdr:colOff>295275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647700" y="0"/>
        <a:ext cx="16716375" cy="790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62"/>
  <sheetViews>
    <sheetView zoomScalePageLayoutView="0" workbookViewId="0" topLeftCell="A13">
      <pane xSplit="1" topLeftCell="CL1" activePane="topRight" state="frozen"/>
      <selection pane="topLeft" activeCell="CS1" sqref="CS1:CS16384"/>
      <selection pane="topRight" activeCell="DA60" sqref="DA60"/>
    </sheetView>
  </sheetViews>
  <sheetFormatPr defaultColWidth="9.140625" defaultRowHeight="12.75"/>
  <cols>
    <col min="1" max="1" width="38.421875" style="2" customWidth="1"/>
    <col min="2" max="2" width="14.57421875" style="2" bestFit="1" customWidth="1"/>
    <col min="3" max="85" width="11.00390625" style="2" bestFit="1" customWidth="1"/>
    <col min="86" max="86" width="11.8515625" style="2" customWidth="1"/>
    <col min="87" max="129" width="11.00390625" style="2" bestFit="1" customWidth="1"/>
    <col min="130" max="16384" width="9.140625" style="2" customWidth="1"/>
  </cols>
  <sheetData>
    <row r="6" spans="1:129" ht="12.75">
      <c r="A6" s="2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8" spans="1:36" ht="12.75">
      <c r="A8" s="11" t="s">
        <v>25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0" ht="12.75">
      <c r="BZ10" s="24"/>
    </row>
    <row r="11" spans="1:123" ht="12.75">
      <c r="A11" s="2" t="s">
        <v>0</v>
      </c>
      <c r="B11" s="2">
        <v>1</v>
      </c>
      <c r="C11" s="2">
        <f aca="true" t="shared" si="0" ref="C11:BN11">B11+1</f>
        <v>2</v>
      </c>
      <c r="D11" s="2">
        <f t="shared" si="0"/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 t="shared" si="0"/>
        <v>37</v>
      </c>
      <c r="AM11" s="2">
        <f t="shared" si="0"/>
        <v>38</v>
      </c>
      <c r="AN11" s="2">
        <f t="shared" si="0"/>
        <v>39</v>
      </c>
      <c r="AO11" s="2">
        <f t="shared" si="0"/>
        <v>40</v>
      </c>
      <c r="AP11" s="2">
        <f t="shared" si="0"/>
        <v>41</v>
      </c>
      <c r="AQ11" s="2">
        <f t="shared" si="0"/>
        <v>42</v>
      </c>
      <c r="AR11" s="2">
        <f t="shared" si="0"/>
        <v>43</v>
      </c>
      <c r="AS11" s="2">
        <f t="shared" si="0"/>
        <v>44</v>
      </c>
      <c r="AT11" s="2">
        <f t="shared" si="0"/>
        <v>45</v>
      </c>
      <c r="AU11" s="2">
        <f t="shared" si="0"/>
        <v>46</v>
      </c>
      <c r="AV11" s="2">
        <f t="shared" si="0"/>
        <v>47</v>
      </c>
      <c r="AW11" s="2">
        <f t="shared" si="0"/>
        <v>48</v>
      </c>
      <c r="AX11" s="2">
        <f t="shared" si="0"/>
        <v>49</v>
      </c>
      <c r="AY11" s="2">
        <f t="shared" si="0"/>
        <v>50</v>
      </c>
      <c r="AZ11" s="2">
        <f t="shared" si="0"/>
        <v>51</v>
      </c>
      <c r="BA11" s="2">
        <f t="shared" si="0"/>
        <v>52</v>
      </c>
      <c r="BB11" s="2">
        <f t="shared" si="0"/>
        <v>53</v>
      </c>
      <c r="BC11" s="2">
        <f t="shared" si="0"/>
        <v>54</v>
      </c>
      <c r="BD11" s="2">
        <f t="shared" si="0"/>
        <v>55</v>
      </c>
      <c r="BE11" s="2">
        <f t="shared" si="0"/>
        <v>56</v>
      </c>
      <c r="BF11" s="2">
        <f t="shared" si="0"/>
        <v>57</v>
      </c>
      <c r="BG11" s="2">
        <f t="shared" si="0"/>
        <v>58</v>
      </c>
      <c r="BH11" s="2">
        <f t="shared" si="0"/>
        <v>59</v>
      </c>
      <c r="BI11" s="2">
        <f t="shared" si="0"/>
        <v>60</v>
      </c>
      <c r="BJ11" s="2">
        <f t="shared" si="0"/>
        <v>61</v>
      </c>
      <c r="BK11" s="2">
        <f t="shared" si="0"/>
        <v>62</v>
      </c>
      <c r="BL11" s="2">
        <f t="shared" si="0"/>
        <v>63</v>
      </c>
      <c r="BM11" s="2">
        <f t="shared" si="0"/>
        <v>64</v>
      </c>
      <c r="BN11" s="2">
        <f t="shared" si="0"/>
        <v>65</v>
      </c>
      <c r="BO11" s="2">
        <f aca="true" t="shared" si="1" ref="BO11:DS11">BN11+1</f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t="shared" si="1"/>
        <v>102</v>
      </c>
      <c r="CZ11" s="2">
        <f t="shared" si="1"/>
        <v>103</v>
      </c>
      <c r="DA11" s="2">
        <f t="shared" si="1"/>
        <v>104</v>
      </c>
      <c r="DB11" s="2">
        <f t="shared" si="1"/>
        <v>105</v>
      </c>
      <c r="DC11" s="2">
        <f t="shared" si="1"/>
        <v>106</v>
      </c>
      <c r="DD11" s="2">
        <f t="shared" si="1"/>
        <v>107</v>
      </c>
      <c r="DE11" s="2">
        <f t="shared" si="1"/>
        <v>108</v>
      </c>
      <c r="DF11" s="2">
        <f t="shared" si="1"/>
        <v>109</v>
      </c>
      <c r="DG11" s="2">
        <f t="shared" si="1"/>
        <v>110</v>
      </c>
      <c r="DH11" s="2">
        <f t="shared" si="1"/>
        <v>111</v>
      </c>
      <c r="DI11" s="2">
        <f t="shared" si="1"/>
        <v>112</v>
      </c>
      <c r="DJ11" s="2">
        <f t="shared" si="1"/>
        <v>113</v>
      </c>
      <c r="DK11" s="2">
        <f t="shared" si="1"/>
        <v>114</v>
      </c>
      <c r="DL11" s="2">
        <f t="shared" si="1"/>
        <v>115</v>
      </c>
      <c r="DM11" s="2">
        <f t="shared" si="1"/>
        <v>116</v>
      </c>
      <c r="DN11" s="2">
        <f t="shared" si="1"/>
        <v>117</v>
      </c>
      <c r="DO11" s="2">
        <f t="shared" si="1"/>
        <v>118</v>
      </c>
      <c r="DP11" s="2">
        <f t="shared" si="1"/>
        <v>119</v>
      </c>
      <c r="DQ11" s="2">
        <f t="shared" si="1"/>
        <v>120</v>
      </c>
      <c r="DR11" s="2">
        <f t="shared" si="1"/>
        <v>121</v>
      </c>
      <c r="DS11" s="2">
        <f t="shared" si="1"/>
        <v>122</v>
      </c>
    </row>
    <row r="12" spans="1:105" s="7" customFormat="1" ht="12.75">
      <c r="A12" s="7" t="s">
        <v>11</v>
      </c>
      <c r="B12" s="7">
        <v>34773</v>
      </c>
      <c r="C12" s="7">
        <v>34870</v>
      </c>
      <c r="D12" s="7">
        <v>34962</v>
      </c>
      <c r="E12" s="7">
        <v>35048</v>
      </c>
      <c r="F12" s="7">
        <v>35144</v>
      </c>
      <c r="G12" s="7">
        <v>35236</v>
      </c>
      <c r="H12" s="7">
        <v>35328</v>
      </c>
      <c r="I12" s="7">
        <v>35419</v>
      </c>
      <c r="J12" s="7">
        <v>35509</v>
      </c>
      <c r="K12" s="7">
        <v>35601</v>
      </c>
      <c r="L12" s="7">
        <v>35693</v>
      </c>
      <c r="M12" s="7">
        <v>35781</v>
      </c>
      <c r="N12" s="7">
        <v>35885</v>
      </c>
      <c r="O12" s="7">
        <v>35976</v>
      </c>
      <c r="P12" s="7">
        <v>36053</v>
      </c>
      <c r="Q12" s="7">
        <v>36152</v>
      </c>
      <c r="R12" s="7">
        <v>36242</v>
      </c>
      <c r="S12" s="7">
        <v>36332</v>
      </c>
      <c r="T12" s="7">
        <v>36424</v>
      </c>
      <c r="U12" s="7">
        <v>36515</v>
      </c>
      <c r="V12" s="7">
        <v>36607</v>
      </c>
      <c r="W12" s="7">
        <v>36703</v>
      </c>
      <c r="X12" s="7">
        <v>36794</v>
      </c>
      <c r="Y12" s="7">
        <v>36879</v>
      </c>
      <c r="Z12" s="7">
        <v>36973</v>
      </c>
      <c r="AA12" s="7">
        <v>37067</v>
      </c>
      <c r="AB12" s="7">
        <v>37155</v>
      </c>
      <c r="AC12" s="7">
        <v>37245</v>
      </c>
      <c r="AD12" s="7">
        <v>37340</v>
      </c>
      <c r="AE12" s="7">
        <v>37435</v>
      </c>
      <c r="AF12" s="7">
        <v>37526</v>
      </c>
      <c r="AG12" s="7">
        <v>37610</v>
      </c>
      <c r="AH12" s="7">
        <v>37704</v>
      </c>
      <c r="AI12" s="7">
        <v>37796</v>
      </c>
      <c r="AJ12" s="7">
        <v>37887</v>
      </c>
      <c r="AK12" s="7">
        <v>37974</v>
      </c>
      <c r="AL12" s="7">
        <v>38068</v>
      </c>
      <c r="AM12" s="7">
        <v>38161</v>
      </c>
      <c r="AN12" s="7">
        <v>38259</v>
      </c>
      <c r="AO12" s="7">
        <v>38335</v>
      </c>
      <c r="AP12" s="7">
        <v>38446</v>
      </c>
      <c r="AQ12" s="7">
        <v>38524</v>
      </c>
      <c r="AR12" s="7">
        <v>38614</v>
      </c>
      <c r="AS12" s="7">
        <v>38707</v>
      </c>
      <c r="AT12" s="7">
        <v>38804</v>
      </c>
      <c r="AU12" s="7">
        <v>38896</v>
      </c>
      <c r="AV12" s="7">
        <v>38988</v>
      </c>
      <c r="AW12" s="7">
        <v>39080</v>
      </c>
      <c r="AX12" s="7">
        <v>39164</v>
      </c>
      <c r="AY12" s="7">
        <v>39268</v>
      </c>
      <c r="AZ12" s="7">
        <v>39358</v>
      </c>
      <c r="BA12" s="7">
        <v>39450</v>
      </c>
      <c r="BB12" s="7">
        <v>39541</v>
      </c>
      <c r="BC12" s="7">
        <v>39618</v>
      </c>
      <c r="BD12" s="7">
        <v>39707</v>
      </c>
      <c r="BE12" s="7">
        <v>39798</v>
      </c>
      <c r="BF12" s="7">
        <v>39906</v>
      </c>
      <c r="BG12" s="7">
        <v>39994</v>
      </c>
      <c r="BH12" s="7">
        <v>40081</v>
      </c>
      <c r="BI12" s="7">
        <v>40167</v>
      </c>
      <c r="BJ12" s="7">
        <v>40260</v>
      </c>
      <c r="BK12" s="7">
        <v>40352</v>
      </c>
      <c r="BL12" s="7">
        <v>40444</v>
      </c>
      <c r="BM12" s="7">
        <v>40535</v>
      </c>
      <c r="BN12" s="7">
        <v>40625</v>
      </c>
      <c r="BO12" s="7">
        <v>40729</v>
      </c>
      <c r="BP12" s="7">
        <v>40813</v>
      </c>
      <c r="BQ12" s="7">
        <v>40905</v>
      </c>
      <c r="BR12" s="7">
        <v>40990</v>
      </c>
      <c r="BS12" s="7">
        <v>41082</v>
      </c>
      <c r="BT12" s="7">
        <v>41170</v>
      </c>
      <c r="BU12" s="7">
        <v>41262</v>
      </c>
      <c r="BV12" s="7">
        <v>41352</v>
      </c>
      <c r="BW12" s="7">
        <v>41442</v>
      </c>
      <c r="BX12" s="7">
        <v>41528</v>
      </c>
      <c r="BY12" s="7">
        <v>41624</v>
      </c>
      <c r="BZ12" s="7">
        <v>41715</v>
      </c>
      <c r="CA12" s="7">
        <v>41806</v>
      </c>
      <c r="CB12" s="7">
        <v>41897</v>
      </c>
      <c r="CC12" s="7">
        <v>41988</v>
      </c>
      <c r="CD12" s="7">
        <v>42078</v>
      </c>
      <c r="CE12" s="7">
        <v>42170</v>
      </c>
      <c r="CF12" s="7">
        <v>42262</v>
      </c>
      <c r="CG12" s="7">
        <v>42353</v>
      </c>
      <c r="CH12" s="7">
        <v>42444</v>
      </c>
      <c r="CI12" s="7">
        <v>42536</v>
      </c>
      <c r="CJ12" s="7">
        <v>42628</v>
      </c>
      <c r="CK12" s="7">
        <v>42719</v>
      </c>
      <c r="CL12" s="7">
        <v>42809</v>
      </c>
      <c r="CM12" s="7">
        <v>42901</v>
      </c>
      <c r="CN12" s="7">
        <v>42993</v>
      </c>
      <c r="CO12" s="7">
        <v>43084</v>
      </c>
      <c r="CP12" s="7">
        <v>43174</v>
      </c>
      <c r="CQ12" s="7">
        <v>43266</v>
      </c>
      <c r="CR12" s="7">
        <v>43358</v>
      </c>
      <c r="CS12" s="7">
        <v>43449</v>
      </c>
      <c r="CT12" s="7">
        <v>43539</v>
      </c>
      <c r="CU12" s="7">
        <v>43633</v>
      </c>
      <c r="CV12" s="7">
        <v>43724</v>
      </c>
      <c r="CW12" s="7">
        <v>43815</v>
      </c>
      <c r="CX12" s="7">
        <v>43906</v>
      </c>
      <c r="CY12" s="7">
        <v>43997</v>
      </c>
      <c r="CZ12" s="7">
        <v>44089</v>
      </c>
      <c r="DA12" s="7">
        <v>44180</v>
      </c>
    </row>
    <row r="13" spans="1:122" s="7" customFormat="1" ht="12.75">
      <c r="A13" s="7" t="s">
        <v>4</v>
      </c>
      <c r="B13" s="7">
        <v>34683</v>
      </c>
      <c r="C13" s="7">
        <f aca="true" t="shared" si="2" ref="C13:BN13">B14+1</f>
        <v>34773</v>
      </c>
      <c r="D13" s="7">
        <f t="shared" si="2"/>
        <v>34865</v>
      </c>
      <c r="E13" s="7">
        <f t="shared" si="2"/>
        <v>34957</v>
      </c>
      <c r="F13" s="7">
        <f t="shared" si="2"/>
        <v>35048</v>
      </c>
      <c r="G13" s="7">
        <f t="shared" si="2"/>
        <v>35139</v>
      </c>
      <c r="H13" s="7">
        <f t="shared" si="2"/>
        <v>35231</v>
      </c>
      <c r="I13" s="7">
        <f t="shared" si="2"/>
        <v>35323</v>
      </c>
      <c r="J13" s="7">
        <f t="shared" si="2"/>
        <v>35414</v>
      </c>
      <c r="K13" s="7">
        <f t="shared" si="2"/>
        <v>35504</v>
      </c>
      <c r="L13" s="7">
        <f t="shared" si="2"/>
        <v>35596</v>
      </c>
      <c r="M13" s="7">
        <f t="shared" si="2"/>
        <v>35688</v>
      </c>
      <c r="N13" s="7">
        <f t="shared" si="2"/>
        <v>35779</v>
      </c>
      <c r="O13" s="7">
        <f t="shared" si="2"/>
        <v>35869</v>
      </c>
      <c r="P13" s="7">
        <f t="shared" si="2"/>
        <v>35961</v>
      </c>
      <c r="Q13" s="7">
        <f t="shared" si="2"/>
        <v>36053</v>
      </c>
      <c r="R13" s="7">
        <f t="shared" si="2"/>
        <v>36144</v>
      </c>
      <c r="S13" s="7">
        <f t="shared" si="2"/>
        <v>36234</v>
      </c>
      <c r="T13" s="7">
        <f t="shared" si="2"/>
        <v>36326</v>
      </c>
      <c r="U13" s="7">
        <f t="shared" si="2"/>
        <v>36418</v>
      </c>
      <c r="V13" s="7">
        <f t="shared" si="2"/>
        <v>36509</v>
      </c>
      <c r="W13" s="7">
        <f t="shared" si="2"/>
        <v>36600</v>
      </c>
      <c r="X13" s="7">
        <f t="shared" si="2"/>
        <v>36692</v>
      </c>
      <c r="Y13" s="7">
        <f t="shared" si="2"/>
        <v>36784</v>
      </c>
      <c r="Z13" s="7">
        <f t="shared" si="2"/>
        <v>36875</v>
      </c>
      <c r="AA13" s="7">
        <f t="shared" si="2"/>
        <v>36965</v>
      </c>
      <c r="AB13" s="7">
        <f t="shared" si="2"/>
        <v>37057</v>
      </c>
      <c r="AC13" s="7">
        <f t="shared" si="2"/>
        <v>37149</v>
      </c>
      <c r="AD13" s="7">
        <f t="shared" si="2"/>
        <v>37240</v>
      </c>
      <c r="AE13" s="7">
        <f t="shared" si="2"/>
        <v>37330</v>
      </c>
      <c r="AF13" s="7">
        <f t="shared" si="2"/>
        <v>37422</v>
      </c>
      <c r="AG13" s="7">
        <f t="shared" si="2"/>
        <v>37514</v>
      </c>
      <c r="AH13" s="7">
        <f t="shared" si="2"/>
        <v>37605</v>
      </c>
      <c r="AI13" s="7">
        <f t="shared" si="2"/>
        <v>37695</v>
      </c>
      <c r="AJ13" s="7">
        <f t="shared" si="2"/>
        <v>37787</v>
      </c>
      <c r="AK13" s="7">
        <f t="shared" si="2"/>
        <v>37879</v>
      </c>
      <c r="AL13" s="7">
        <f t="shared" si="2"/>
        <v>37970</v>
      </c>
      <c r="AM13" s="7">
        <f t="shared" si="2"/>
        <v>38061</v>
      </c>
      <c r="AN13" s="7">
        <f t="shared" si="2"/>
        <v>38153</v>
      </c>
      <c r="AO13" s="7">
        <f t="shared" si="2"/>
        <v>38245</v>
      </c>
      <c r="AP13" s="7">
        <f t="shared" si="2"/>
        <v>38336</v>
      </c>
      <c r="AQ13" s="7">
        <f t="shared" si="2"/>
        <v>38426</v>
      </c>
      <c r="AR13" s="7">
        <f t="shared" si="2"/>
        <v>38518</v>
      </c>
      <c r="AS13" s="7">
        <f t="shared" si="2"/>
        <v>38610</v>
      </c>
      <c r="AT13" s="7">
        <f t="shared" si="2"/>
        <v>38701</v>
      </c>
      <c r="AU13" s="7">
        <f t="shared" si="2"/>
        <v>38791</v>
      </c>
      <c r="AV13" s="7">
        <f t="shared" si="2"/>
        <v>38883</v>
      </c>
      <c r="AW13" s="7">
        <f t="shared" si="2"/>
        <v>38975</v>
      </c>
      <c r="AX13" s="7">
        <f t="shared" si="2"/>
        <v>39066</v>
      </c>
      <c r="AY13" s="7">
        <f t="shared" si="2"/>
        <v>39156</v>
      </c>
      <c r="AZ13" s="7">
        <f t="shared" si="2"/>
        <v>39248</v>
      </c>
      <c r="BA13" s="7">
        <f t="shared" si="2"/>
        <v>39340</v>
      </c>
      <c r="BB13" s="7">
        <f t="shared" si="2"/>
        <v>39431</v>
      </c>
      <c r="BC13" s="7">
        <f t="shared" si="2"/>
        <v>39522</v>
      </c>
      <c r="BD13" s="7">
        <f t="shared" si="2"/>
        <v>39614</v>
      </c>
      <c r="BE13" s="7">
        <f t="shared" si="2"/>
        <v>39706</v>
      </c>
      <c r="BF13" s="7">
        <f t="shared" si="2"/>
        <v>39797</v>
      </c>
      <c r="BG13" s="7">
        <f t="shared" si="2"/>
        <v>39887</v>
      </c>
      <c r="BH13" s="7">
        <f t="shared" si="2"/>
        <v>39979</v>
      </c>
      <c r="BI13" s="7">
        <f t="shared" si="2"/>
        <v>40071</v>
      </c>
      <c r="BJ13" s="7">
        <f t="shared" si="2"/>
        <v>40162</v>
      </c>
      <c r="BK13" s="7">
        <f t="shared" si="2"/>
        <v>40252</v>
      </c>
      <c r="BL13" s="7">
        <f t="shared" si="2"/>
        <v>40344</v>
      </c>
      <c r="BM13" s="7">
        <f t="shared" si="2"/>
        <v>40436</v>
      </c>
      <c r="BN13" s="7">
        <f t="shared" si="2"/>
        <v>40527</v>
      </c>
      <c r="BO13" s="7">
        <f aca="true" t="shared" si="3" ref="BO13:DR13">BN14+1</f>
        <v>40617</v>
      </c>
      <c r="BP13" s="7">
        <f t="shared" si="3"/>
        <v>40709</v>
      </c>
      <c r="BQ13" s="7">
        <f t="shared" si="3"/>
        <v>40801</v>
      </c>
      <c r="BR13" s="7">
        <f t="shared" si="3"/>
        <v>40892</v>
      </c>
      <c r="BS13" s="7">
        <f t="shared" si="3"/>
        <v>40983</v>
      </c>
      <c r="BT13" s="7">
        <f t="shared" si="3"/>
        <v>41075</v>
      </c>
      <c r="BU13" s="7">
        <f t="shared" si="3"/>
        <v>41167</v>
      </c>
      <c r="BV13" s="7">
        <f t="shared" si="3"/>
        <v>41258</v>
      </c>
      <c r="BW13" s="7">
        <f t="shared" si="3"/>
        <v>41348</v>
      </c>
      <c r="BX13" s="7">
        <f t="shared" si="3"/>
        <v>41440</v>
      </c>
      <c r="BY13" s="7">
        <f t="shared" si="3"/>
        <v>41532</v>
      </c>
      <c r="BZ13" s="7">
        <f t="shared" si="3"/>
        <v>41623</v>
      </c>
      <c r="CA13" s="7">
        <f t="shared" si="3"/>
        <v>41713</v>
      </c>
      <c r="CB13" s="7">
        <f t="shared" si="3"/>
        <v>41805</v>
      </c>
      <c r="CC13" s="7">
        <f t="shared" si="3"/>
        <v>41897</v>
      </c>
      <c r="CD13" s="7">
        <f t="shared" si="3"/>
        <v>41988</v>
      </c>
      <c r="CE13" s="7">
        <f t="shared" si="3"/>
        <v>42078</v>
      </c>
      <c r="CF13" s="7">
        <f t="shared" si="3"/>
        <v>42170</v>
      </c>
      <c r="CG13" s="7">
        <f t="shared" si="3"/>
        <v>42262</v>
      </c>
      <c r="CH13" s="7">
        <f t="shared" si="3"/>
        <v>42353</v>
      </c>
      <c r="CI13" s="7">
        <f t="shared" si="3"/>
        <v>42444</v>
      </c>
      <c r="CJ13" s="7">
        <f t="shared" si="3"/>
        <v>42536</v>
      </c>
      <c r="CK13" s="7">
        <f t="shared" si="3"/>
        <v>42628</v>
      </c>
      <c r="CL13" s="7">
        <f t="shared" si="3"/>
        <v>42719</v>
      </c>
      <c r="CM13" s="7">
        <f t="shared" si="3"/>
        <v>42809</v>
      </c>
      <c r="CN13" s="7">
        <f t="shared" si="3"/>
        <v>42901</v>
      </c>
      <c r="CO13" s="7">
        <f t="shared" si="3"/>
        <v>42993</v>
      </c>
      <c r="CP13" s="7">
        <f t="shared" si="3"/>
        <v>43084</v>
      </c>
      <c r="CQ13" s="7">
        <f t="shared" si="3"/>
        <v>43174</v>
      </c>
      <c r="CR13" s="7">
        <f t="shared" si="3"/>
        <v>43266</v>
      </c>
      <c r="CS13" s="7">
        <f t="shared" si="3"/>
        <v>43358</v>
      </c>
      <c r="CT13" s="7">
        <f t="shared" si="3"/>
        <v>43449</v>
      </c>
      <c r="CU13" s="7">
        <f t="shared" si="3"/>
        <v>43539</v>
      </c>
      <c r="CV13" s="7">
        <f t="shared" si="3"/>
        <v>43631</v>
      </c>
      <c r="CW13" s="7">
        <f t="shared" si="3"/>
        <v>43723</v>
      </c>
      <c r="CX13" s="7">
        <f t="shared" si="3"/>
        <v>43814</v>
      </c>
      <c r="CY13" s="7">
        <f t="shared" si="3"/>
        <v>43905</v>
      </c>
      <c r="CZ13" s="7">
        <f t="shared" si="3"/>
        <v>43997</v>
      </c>
      <c r="DA13" s="7">
        <f t="shared" si="3"/>
        <v>44089</v>
      </c>
      <c r="DB13" s="7">
        <f t="shared" si="3"/>
        <v>44180</v>
      </c>
      <c r="DC13" s="7">
        <f t="shared" si="3"/>
        <v>44270</v>
      </c>
      <c r="DD13" s="7">
        <f t="shared" si="3"/>
        <v>44362</v>
      </c>
      <c r="DE13" s="7">
        <f t="shared" si="3"/>
        <v>44454</v>
      </c>
      <c r="DF13" s="7">
        <f t="shared" si="3"/>
        <v>44545</v>
      </c>
      <c r="DG13" s="7">
        <f t="shared" si="3"/>
        <v>44635</v>
      </c>
      <c r="DH13" s="7">
        <f t="shared" si="3"/>
        <v>44727</v>
      </c>
      <c r="DI13" s="7">
        <f t="shared" si="3"/>
        <v>44819</v>
      </c>
      <c r="DJ13" s="7">
        <f t="shared" si="3"/>
        <v>44910</v>
      </c>
      <c r="DK13" s="7">
        <f t="shared" si="3"/>
        <v>45000</v>
      </c>
      <c r="DL13" s="7">
        <f t="shared" si="3"/>
        <v>45092</v>
      </c>
      <c r="DM13" s="7">
        <f t="shared" si="3"/>
        <v>45184</v>
      </c>
      <c r="DN13" s="7">
        <f t="shared" si="3"/>
        <v>45275</v>
      </c>
      <c r="DO13" s="7">
        <f t="shared" si="3"/>
        <v>45366</v>
      </c>
      <c r="DP13" s="7">
        <f t="shared" si="3"/>
        <v>45458</v>
      </c>
      <c r="DQ13" s="7">
        <f t="shared" si="3"/>
        <v>45550</v>
      </c>
      <c r="DR13" s="7">
        <f t="shared" si="3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7563000</v>
      </c>
      <c r="C17" s="12">
        <f>B20</f>
        <v>7563000</v>
      </c>
      <c r="D17" s="12">
        <f aca="true" t="shared" si="4" ref="D17:BO17">C20</f>
        <v>7563000</v>
      </c>
      <c r="E17" s="12">
        <f t="shared" si="4"/>
        <v>7563000</v>
      </c>
      <c r="F17" s="12">
        <f t="shared" si="4"/>
        <v>7563000</v>
      </c>
      <c r="G17" s="12">
        <f t="shared" si="4"/>
        <v>7563000</v>
      </c>
      <c r="H17" s="12">
        <f t="shared" si="4"/>
        <v>7563000</v>
      </c>
      <c r="I17" s="12">
        <f t="shared" si="4"/>
        <v>7563000</v>
      </c>
      <c r="J17" s="12">
        <f t="shared" si="4"/>
        <v>7563000</v>
      </c>
      <c r="K17" s="12">
        <f t="shared" si="4"/>
        <v>7563000</v>
      </c>
      <c r="L17" s="12">
        <f t="shared" si="4"/>
        <v>7563000</v>
      </c>
      <c r="M17" s="12">
        <f t="shared" si="4"/>
        <v>7563000</v>
      </c>
      <c r="N17" s="12">
        <f t="shared" si="4"/>
        <v>7563000</v>
      </c>
      <c r="O17" s="12">
        <f t="shared" si="4"/>
        <v>7563000</v>
      </c>
      <c r="P17" s="12">
        <f t="shared" si="4"/>
        <v>7563000</v>
      </c>
      <c r="Q17" s="12">
        <f t="shared" si="4"/>
        <v>7563000</v>
      </c>
      <c r="R17" s="12">
        <f t="shared" si="4"/>
        <v>7563000</v>
      </c>
      <c r="S17" s="12">
        <f t="shared" si="4"/>
        <v>7563000</v>
      </c>
      <c r="T17" s="12">
        <f t="shared" si="4"/>
        <v>7563000</v>
      </c>
      <c r="U17" s="12">
        <f t="shared" si="4"/>
        <v>7563000</v>
      </c>
      <c r="V17" s="12">
        <f t="shared" si="4"/>
        <v>7563000</v>
      </c>
      <c r="W17" s="12">
        <f t="shared" si="4"/>
        <v>7563000</v>
      </c>
      <c r="X17" s="12">
        <f t="shared" si="4"/>
        <v>7563000</v>
      </c>
      <c r="Y17" s="12">
        <f t="shared" si="4"/>
        <v>7563000</v>
      </c>
      <c r="Z17" s="12">
        <f t="shared" si="4"/>
        <v>7563000</v>
      </c>
      <c r="AA17" s="12">
        <f t="shared" si="4"/>
        <v>7563000</v>
      </c>
      <c r="AB17" s="12">
        <f t="shared" si="4"/>
        <v>7563000</v>
      </c>
      <c r="AC17" s="12">
        <f t="shared" si="4"/>
        <v>7563000</v>
      </c>
      <c r="AD17" s="12">
        <f t="shared" si="4"/>
        <v>7563000</v>
      </c>
      <c r="AE17" s="12">
        <f t="shared" si="4"/>
        <v>7563000</v>
      </c>
      <c r="AF17" s="12">
        <f t="shared" si="4"/>
        <v>7563000</v>
      </c>
      <c r="AG17" s="12">
        <f t="shared" si="4"/>
        <v>7563000</v>
      </c>
      <c r="AH17" s="12">
        <f t="shared" si="4"/>
        <v>7563000</v>
      </c>
      <c r="AI17" s="12">
        <f t="shared" si="4"/>
        <v>7563000</v>
      </c>
      <c r="AJ17" s="12">
        <f t="shared" si="4"/>
        <v>7563000</v>
      </c>
      <c r="AK17" s="12">
        <f t="shared" si="4"/>
        <v>7563000</v>
      </c>
      <c r="AL17" s="12">
        <f t="shared" si="4"/>
        <v>7563000</v>
      </c>
      <c r="AM17" s="12">
        <f t="shared" si="4"/>
        <v>7563000</v>
      </c>
      <c r="AN17" s="12">
        <f t="shared" si="4"/>
        <v>7563000</v>
      </c>
      <c r="AO17" s="12">
        <f t="shared" si="4"/>
        <v>7563000</v>
      </c>
      <c r="AP17" s="12">
        <f t="shared" si="4"/>
        <v>7563000</v>
      </c>
      <c r="AQ17" s="12">
        <f t="shared" si="4"/>
        <v>7563000</v>
      </c>
      <c r="AR17" s="12">
        <f t="shared" si="4"/>
        <v>7563000</v>
      </c>
      <c r="AS17" s="12">
        <f t="shared" si="4"/>
        <v>7521320</v>
      </c>
      <c r="AT17" s="12">
        <f t="shared" si="4"/>
        <v>7498569.9</v>
      </c>
      <c r="AU17" s="12">
        <f t="shared" si="4"/>
        <v>7475819.9</v>
      </c>
      <c r="AV17" s="12">
        <f t="shared" si="4"/>
        <v>7451067.9</v>
      </c>
      <c r="AW17" s="12">
        <f t="shared" si="4"/>
        <v>7426315.9</v>
      </c>
      <c r="AX17" s="12">
        <f t="shared" si="4"/>
        <v>7399465.9</v>
      </c>
      <c r="AY17" s="12">
        <f t="shared" si="4"/>
        <v>7372615.9</v>
      </c>
      <c r="AZ17" s="12">
        <f t="shared" si="4"/>
        <v>7343567.4</v>
      </c>
      <c r="BA17" s="12">
        <f t="shared" si="4"/>
        <v>7314518.9</v>
      </c>
      <c r="BB17" s="12">
        <f t="shared" si="4"/>
        <v>7283167.4</v>
      </c>
      <c r="BC17" s="12">
        <f t="shared" si="4"/>
        <v>7251815.9</v>
      </c>
      <c r="BD17" s="12">
        <f t="shared" si="4"/>
        <v>7218051.4</v>
      </c>
      <c r="BE17" s="12">
        <f t="shared" si="4"/>
        <v>7184286.9</v>
      </c>
      <c r="BF17" s="12">
        <f t="shared" si="4"/>
        <v>7147994.9</v>
      </c>
      <c r="BG17" s="12">
        <f t="shared" si="4"/>
        <v>7111702.9</v>
      </c>
      <c r="BH17" s="12">
        <f t="shared" si="4"/>
        <v>7072763.4</v>
      </c>
      <c r="BI17" s="12">
        <f t="shared" si="4"/>
        <v>7033823.9</v>
      </c>
      <c r="BJ17" s="12">
        <f t="shared" si="4"/>
        <v>6992111.9</v>
      </c>
      <c r="BK17" s="12">
        <f t="shared" si="4"/>
        <v>6950399.9</v>
      </c>
      <c r="BL17" s="12">
        <f t="shared" si="4"/>
        <v>6905783.9</v>
      </c>
      <c r="BM17" s="12">
        <f t="shared" si="4"/>
        <v>6861167.9</v>
      </c>
      <c r="BN17" s="12">
        <f t="shared" si="4"/>
        <v>6813510.4</v>
      </c>
      <c r="BO17" s="12">
        <f t="shared" si="4"/>
        <v>6765852.9</v>
      </c>
      <c r="BP17" s="12">
        <f aca="true" t="shared" si="5" ref="BP17:DR17">BO20</f>
        <v>6715010.9</v>
      </c>
      <c r="BQ17" s="12">
        <f t="shared" si="5"/>
        <v>6664168.9</v>
      </c>
      <c r="BR17" s="12">
        <f t="shared" si="5"/>
        <v>6609992.4</v>
      </c>
      <c r="BS17" s="12">
        <f t="shared" si="5"/>
        <v>6555815.9</v>
      </c>
      <c r="BT17" s="12">
        <f t="shared" si="5"/>
        <v>6498147.9</v>
      </c>
      <c r="BU17" s="12">
        <f t="shared" si="5"/>
        <v>6440479.9</v>
      </c>
      <c r="BV17" s="12">
        <f t="shared" si="5"/>
        <v>6379156.4</v>
      </c>
      <c r="BW17" s="12">
        <f t="shared" si="5"/>
        <v>6317832.9</v>
      </c>
      <c r="BX17" s="12">
        <f t="shared" si="5"/>
        <v>6252682.4</v>
      </c>
      <c r="BY17" s="12">
        <f t="shared" si="5"/>
        <v>6187531.9</v>
      </c>
      <c r="BZ17" s="12">
        <f t="shared" si="5"/>
        <v>6118375.4</v>
      </c>
      <c r="CA17" s="12">
        <f>BZ20</f>
        <v>6049218.9</v>
      </c>
      <c r="CB17" s="12">
        <f t="shared" si="5"/>
        <v>5975868.9</v>
      </c>
      <c r="CC17" s="12">
        <f t="shared" si="5"/>
        <v>5902518.9</v>
      </c>
      <c r="CD17" s="12">
        <f t="shared" si="5"/>
        <v>5824779.4</v>
      </c>
      <c r="CE17" s="12">
        <f t="shared" si="5"/>
        <v>5747039.9</v>
      </c>
      <c r="CF17" s="12">
        <f t="shared" si="5"/>
        <v>5664705.4</v>
      </c>
      <c r="CG17" s="12">
        <f t="shared" si="5"/>
        <v>5582370.9</v>
      </c>
      <c r="CH17" s="12">
        <f t="shared" si="5"/>
        <v>5495227.4</v>
      </c>
      <c r="CI17" s="12">
        <f t="shared" si="5"/>
        <v>5408083.9</v>
      </c>
      <c r="CJ17" s="12">
        <f t="shared" si="5"/>
        <v>5315907.4</v>
      </c>
      <c r="CK17" s="12">
        <f t="shared" si="5"/>
        <v>5223730.9</v>
      </c>
      <c r="CL17" s="12">
        <f t="shared" si="5"/>
        <v>5126286.9</v>
      </c>
      <c r="CM17" s="12">
        <f t="shared" si="5"/>
        <v>5028842.9</v>
      </c>
      <c r="CN17" s="12">
        <f t="shared" si="5"/>
        <v>4925886.9</v>
      </c>
      <c r="CO17" s="12">
        <f t="shared" si="5"/>
        <v>4822930.9</v>
      </c>
      <c r="CP17" s="12">
        <f t="shared" si="5"/>
        <v>4714205.9</v>
      </c>
      <c r="CQ17" s="12">
        <f t="shared" si="5"/>
        <v>4605480.9</v>
      </c>
      <c r="CR17" s="12">
        <f t="shared" si="5"/>
        <v>4490719.4</v>
      </c>
      <c r="CS17" s="12">
        <f t="shared" si="5"/>
        <v>4375957.9</v>
      </c>
      <c r="CT17" s="12">
        <f t="shared" si="5"/>
        <v>4254879.9</v>
      </c>
      <c r="CU17" s="12">
        <f t="shared" si="5"/>
        <v>4133801.9000000004</v>
      </c>
      <c r="CV17" s="12">
        <f t="shared" si="5"/>
        <v>4006114.4000000004</v>
      </c>
      <c r="CW17" s="12">
        <f t="shared" si="5"/>
        <v>3878426.9000000004</v>
      </c>
      <c r="CX17" s="12">
        <f t="shared" si="5"/>
        <v>3743823.9000000004</v>
      </c>
      <c r="CY17" s="12">
        <f t="shared" si="5"/>
        <v>3609220.9000000004</v>
      </c>
      <c r="CZ17" s="12">
        <f t="shared" si="5"/>
        <v>3467381.9000000004</v>
      </c>
      <c r="DA17" s="12">
        <f t="shared" si="5"/>
        <v>3325542.9000000004</v>
      </c>
      <c r="DB17" s="12">
        <f t="shared" si="5"/>
        <v>3176133.4000000004</v>
      </c>
      <c r="DC17" s="12">
        <f t="shared" si="5"/>
        <v>3026723.9000000004</v>
      </c>
      <c r="DD17" s="12">
        <f t="shared" si="5"/>
        <v>2869393.9000000004</v>
      </c>
      <c r="DE17" s="12">
        <f t="shared" si="5"/>
        <v>2712063.9000000004</v>
      </c>
      <c r="DF17" s="12">
        <f t="shared" si="5"/>
        <v>2546446.9000000004</v>
      </c>
      <c r="DG17" s="12">
        <f t="shared" si="5"/>
        <v>2380829.9000000004</v>
      </c>
      <c r="DH17" s="12">
        <f t="shared" si="5"/>
        <v>2206543.9000000004</v>
      </c>
      <c r="DI17" s="12">
        <f t="shared" si="5"/>
        <v>2032257.9000000004</v>
      </c>
      <c r="DJ17" s="12">
        <f t="shared" si="5"/>
        <v>1848902.4000000004</v>
      </c>
      <c r="DK17" s="12">
        <f t="shared" si="5"/>
        <v>1665546.9000000004</v>
      </c>
      <c r="DL17" s="12">
        <f t="shared" si="5"/>
        <v>1472703.4000000004</v>
      </c>
      <c r="DM17" s="12">
        <f t="shared" si="5"/>
        <v>1279859.9000000004</v>
      </c>
      <c r="DN17" s="12">
        <f t="shared" si="5"/>
        <v>1077091.4000000004</v>
      </c>
      <c r="DO17" s="12">
        <f t="shared" si="5"/>
        <v>874322.9000000004</v>
      </c>
      <c r="DP17" s="12">
        <f t="shared" si="5"/>
        <v>661171.9000000004</v>
      </c>
      <c r="DQ17" s="12">
        <f t="shared" si="5"/>
        <v>448020.9000000004</v>
      </c>
      <c r="DR17" s="12">
        <f t="shared" si="5"/>
        <v>224010.40000000037</v>
      </c>
    </row>
    <row r="18" spans="1:122" s="12" customFormat="1" ht="12.75">
      <c r="A18" s="12" t="s">
        <v>35</v>
      </c>
      <c r="B18" s="12">
        <f>ROUND((B17/4)*9.1%,0)</f>
        <v>172058</v>
      </c>
      <c r="C18" s="12">
        <f>ROUND((C17/2)*9.1%,0)</f>
        <v>344117</v>
      </c>
      <c r="D18" s="12">
        <f>ROUND((D17/2)*9.1%,0)</f>
        <v>344117</v>
      </c>
      <c r="E18" s="12">
        <f aca="true" t="shared" si="6" ref="E18:AR18">ROUND((E17/2)*9.1%,0)</f>
        <v>344117</v>
      </c>
      <c r="F18" s="12">
        <f t="shared" si="6"/>
        <v>344117</v>
      </c>
      <c r="G18" s="12">
        <f t="shared" si="6"/>
        <v>344117</v>
      </c>
      <c r="H18" s="12">
        <f t="shared" si="6"/>
        <v>344117</v>
      </c>
      <c r="I18" s="12">
        <f t="shared" si="6"/>
        <v>344117</v>
      </c>
      <c r="J18" s="12">
        <f t="shared" si="6"/>
        <v>344117</v>
      </c>
      <c r="K18" s="12">
        <f t="shared" si="6"/>
        <v>344117</v>
      </c>
      <c r="L18" s="12">
        <f t="shared" si="6"/>
        <v>344117</v>
      </c>
      <c r="M18" s="12">
        <f t="shared" si="6"/>
        <v>344117</v>
      </c>
      <c r="N18" s="12">
        <f t="shared" si="6"/>
        <v>344117</v>
      </c>
      <c r="O18" s="12">
        <f t="shared" si="6"/>
        <v>344117</v>
      </c>
      <c r="P18" s="12">
        <f t="shared" si="6"/>
        <v>344117</v>
      </c>
      <c r="Q18" s="12">
        <f t="shared" si="6"/>
        <v>344117</v>
      </c>
      <c r="R18" s="12">
        <f t="shared" si="6"/>
        <v>344117</v>
      </c>
      <c r="S18" s="12">
        <f t="shared" si="6"/>
        <v>344117</v>
      </c>
      <c r="T18" s="12">
        <f t="shared" si="6"/>
        <v>344117</v>
      </c>
      <c r="U18" s="12">
        <f t="shared" si="6"/>
        <v>344117</v>
      </c>
      <c r="V18" s="12">
        <f t="shared" si="6"/>
        <v>344117</v>
      </c>
      <c r="W18" s="12">
        <f t="shared" si="6"/>
        <v>344117</v>
      </c>
      <c r="X18" s="12">
        <f t="shared" si="6"/>
        <v>344117</v>
      </c>
      <c r="Y18" s="12">
        <f t="shared" si="6"/>
        <v>344117</v>
      </c>
      <c r="Z18" s="12">
        <f t="shared" si="6"/>
        <v>344117</v>
      </c>
      <c r="AA18" s="12">
        <f t="shared" si="6"/>
        <v>344117</v>
      </c>
      <c r="AB18" s="12">
        <f t="shared" si="6"/>
        <v>344117</v>
      </c>
      <c r="AC18" s="12">
        <f t="shared" si="6"/>
        <v>344117</v>
      </c>
      <c r="AD18" s="12">
        <f t="shared" si="6"/>
        <v>344117</v>
      </c>
      <c r="AE18" s="12">
        <f t="shared" si="6"/>
        <v>344117</v>
      </c>
      <c r="AF18" s="12">
        <f t="shared" si="6"/>
        <v>344117</v>
      </c>
      <c r="AG18" s="12">
        <f t="shared" si="6"/>
        <v>344117</v>
      </c>
      <c r="AH18" s="12">
        <f t="shared" si="6"/>
        <v>344117</v>
      </c>
      <c r="AI18" s="12">
        <f t="shared" si="6"/>
        <v>344117</v>
      </c>
      <c r="AJ18" s="12">
        <f t="shared" si="6"/>
        <v>344117</v>
      </c>
      <c r="AK18" s="12">
        <f t="shared" si="6"/>
        <v>344117</v>
      </c>
      <c r="AL18" s="12">
        <f t="shared" si="6"/>
        <v>344117</v>
      </c>
      <c r="AM18" s="12">
        <f t="shared" si="6"/>
        <v>344117</v>
      </c>
      <c r="AN18" s="12">
        <f t="shared" si="6"/>
        <v>344117</v>
      </c>
      <c r="AO18" s="12">
        <f t="shared" si="6"/>
        <v>344117</v>
      </c>
      <c r="AP18" s="12">
        <f t="shared" si="6"/>
        <v>344117</v>
      </c>
      <c r="AQ18" s="12">
        <f t="shared" si="6"/>
        <v>344117</v>
      </c>
      <c r="AR18" s="12">
        <f t="shared" si="6"/>
        <v>344117</v>
      </c>
      <c r="AS18" s="12">
        <f>ROUND((AS17/4)*9.1%,0)</f>
        <v>171110</v>
      </c>
      <c r="AT18" s="12">
        <f>ROUND((AS17/4)*9.1%,0)</f>
        <v>171110</v>
      </c>
      <c r="AU18" s="12">
        <f>ROUND((AU17/4)*9.1%,0)</f>
        <v>170075</v>
      </c>
      <c r="AV18" s="12">
        <f>ROUND((AU17/4)*9.1%,0)</f>
        <v>170075</v>
      </c>
      <c r="AW18" s="12">
        <f>ROUND((AW17/4)*9.1%,0)</f>
        <v>168949</v>
      </c>
      <c r="AX18" s="12">
        <f>ROUND((AW17/4)*9.1%,0)</f>
        <v>168949</v>
      </c>
      <c r="AY18" s="12">
        <f>ROUND((AY17/4)*9.1%,0)</f>
        <v>167727</v>
      </c>
      <c r="AZ18" s="12">
        <f>ROUND((AY17/4)*9.1%,0)</f>
        <v>167727</v>
      </c>
      <c r="BA18" s="12">
        <f>ROUND((BA17/4)*9.1%,0)</f>
        <v>166405</v>
      </c>
      <c r="BB18" s="12">
        <f>ROUND((BA17/4)*9.1%,0)</f>
        <v>166405</v>
      </c>
      <c r="BC18" s="12">
        <f>ROUND((BC17/4)*9.1%,0)</f>
        <v>164979</v>
      </c>
      <c r="BD18" s="12">
        <f>ROUND((BC17/4)*9.1%,0)</f>
        <v>164979</v>
      </c>
      <c r="BE18" s="12">
        <f>ROUND((BE17/4)*9.1%,0)</f>
        <v>163443</v>
      </c>
      <c r="BF18" s="12">
        <f>ROUND((BE17/4)*9.1%,0)</f>
        <v>163443</v>
      </c>
      <c r="BG18" s="12">
        <f>ROUND((BG17/4)*9.1%,0)</f>
        <v>161791</v>
      </c>
      <c r="BH18" s="12">
        <f>ROUND((BG17/4)*9.1%,0)</f>
        <v>161791</v>
      </c>
      <c r="BI18" s="12">
        <f>ROUND((BI17/4)*9.1%,0)</f>
        <v>160019</v>
      </c>
      <c r="BJ18" s="12">
        <f>ROUND((BI17/4)*9.1%,0)</f>
        <v>160019</v>
      </c>
      <c r="BK18" s="12">
        <f>ROUND((BK17/4)*9.1%,0)</f>
        <v>158122</v>
      </c>
      <c r="BL18" s="12">
        <f>ROUND((BK17/4)*9.1%,0)</f>
        <v>158122</v>
      </c>
      <c r="BM18" s="12">
        <f>ROUND((BM17/4)*9.1%,0)</f>
        <v>156092</v>
      </c>
      <c r="BN18" s="12">
        <f>ROUND((BM17/4)*9.1%,0)</f>
        <v>156092</v>
      </c>
      <c r="BO18" s="12">
        <f>ROUND((BO17/4)*9.1%,0)</f>
        <v>153923</v>
      </c>
      <c r="BP18" s="12">
        <f>ROUND((BO17/4)*9.1%,0)</f>
        <v>153923</v>
      </c>
      <c r="BQ18" s="12">
        <f>ROUND((BQ17/4)*9.1%,0)</f>
        <v>151610</v>
      </c>
      <c r="BR18" s="12">
        <f>ROUND((BQ17/4)*9.1%,0)</f>
        <v>151610</v>
      </c>
      <c r="BS18" s="12">
        <f>ROUND((BS17/4)*9.1%,0)</f>
        <v>149145</v>
      </c>
      <c r="BT18" s="12">
        <f>ROUND((BS17/4)*9.1%,0)</f>
        <v>149145</v>
      </c>
      <c r="BU18" s="12">
        <f>ROUND((BU17/4)*9.1%,0)</f>
        <v>146521</v>
      </c>
      <c r="BV18" s="12">
        <f>ROUND((BU17/4)*9.1%,0)</f>
        <v>146521</v>
      </c>
      <c r="BW18" s="12">
        <f>ROUND((BW17/4)*9.1%,0)</f>
        <v>143731</v>
      </c>
      <c r="BX18" s="12">
        <f>ROUND((BW17/4)*9.1%,0)</f>
        <v>143731</v>
      </c>
      <c r="BY18" s="12">
        <f>ROUND((BY17/4)*9.1%,0)</f>
        <v>140766</v>
      </c>
      <c r="BZ18" s="12">
        <f>ROUND((BY17/4)*9.1%,0)</f>
        <v>140766</v>
      </c>
      <c r="CA18" s="12">
        <f>ROUND((CA17/4)*9.1%,0)</f>
        <v>137620</v>
      </c>
      <c r="CB18" s="12">
        <f>ROUND((CA17/4)*9.1%,0)</f>
        <v>137620</v>
      </c>
      <c r="CC18" s="12">
        <f>ROUND((CC17/4)*9.1%,0)</f>
        <v>134282</v>
      </c>
      <c r="CD18" s="12">
        <f>ROUND((CC17/4)*9.1%,0)</f>
        <v>134282</v>
      </c>
      <c r="CE18" s="12">
        <f>ROUND((CE17/4)*9.1%,0)</f>
        <v>130745</v>
      </c>
      <c r="CF18" s="12">
        <f>ROUND((CE17/4)*9.1%,0)</f>
        <v>130745</v>
      </c>
      <c r="CG18" s="12">
        <f>ROUND((CG17/4)*9.1%,0)</f>
        <v>126999</v>
      </c>
      <c r="CH18" s="12">
        <f>ROUND((CG17/4)*9.1%,0)</f>
        <v>126999</v>
      </c>
      <c r="CI18" s="12">
        <f>ROUND((CI17/4)*9.1%,0)</f>
        <v>123034</v>
      </c>
      <c r="CJ18" s="12">
        <f>ROUND((CI17/4)*9.1%,0)</f>
        <v>123034</v>
      </c>
      <c r="CK18" s="12">
        <f>ROUND((CK17/4)*9.1%,0)</f>
        <v>118840</v>
      </c>
      <c r="CL18" s="12">
        <f>ROUND((CK17/4)*9.1%,0)</f>
        <v>118840</v>
      </c>
      <c r="CM18" s="12">
        <f>ROUND((CM17/4)*9.1%,0)</f>
        <v>114406</v>
      </c>
      <c r="CN18" s="12">
        <f>ROUND((CM17/4)*9.1%,0)</f>
        <v>114406</v>
      </c>
      <c r="CO18" s="12">
        <f>ROUND((CO17/4)*9.1%,0)</f>
        <v>109722</v>
      </c>
      <c r="CP18" s="12">
        <f>ROUND((CO17/4)*9.1%,0)</f>
        <v>109722</v>
      </c>
      <c r="CQ18" s="12">
        <f>ROUND((CQ17/4)*9.1%,0)</f>
        <v>104775</v>
      </c>
      <c r="CR18" s="12">
        <f>ROUND((CQ17/4)*9.1%,0)</f>
        <v>104775</v>
      </c>
      <c r="CS18" s="12">
        <f>ROUND((CS17/4)*9.1%,0)</f>
        <v>99553</v>
      </c>
      <c r="CT18" s="12">
        <f>ROUND((CS17/4)*9.1%,0)</f>
        <v>99553</v>
      </c>
      <c r="CU18" s="12">
        <f>ROUND((CU17/4)*9.1%,0)</f>
        <v>94044</v>
      </c>
      <c r="CV18" s="12">
        <f>ROUND((CU17/4)*9.1%,0)</f>
        <v>94044</v>
      </c>
      <c r="CW18" s="12">
        <f>ROUND((CW17/4)*9.1%,0)</f>
        <v>88234</v>
      </c>
      <c r="CX18" s="12">
        <f>ROUND((CW17/4)*9.1%,0)</f>
        <v>88234</v>
      </c>
      <c r="CY18" s="12">
        <f>ROUND((CY17/4)*9.1%,0)</f>
        <v>82110</v>
      </c>
      <c r="CZ18" s="12">
        <f>ROUND((CY17/4)*9.1%,0)</f>
        <v>82110</v>
      </c>
      <c r="DA18" s="12">
        <f>ROUND((DA17/4)*9.1%,0)</f>
        <v>75656</v>
      </c>
      <c r="DB18" s="12">
        <f>ROUND((DA17/4)*9.1%,0)</f>
        <v>75656</v>
      </c>
      <c r="DC18" s="12">
        <f>ROUND((DC17/4)*9.1%,0)</f>
        <v>68858</v>
      </c>
      <c r="DD18" s="12">
        <f>ROUND((DC17/4)*9.1%,0)</f>
        <v>68858</v>
      </c>
      <c r="DE18" s="12">
        <f>ROUND((DE17/4)*9.1%,0)</f>
        <v>61699</v>
      </c>
      <c r="DF18" s="12">
        <f>ROUND((DE17/4)*9.1%,0)</f>
        <v>61699</v>
      </c>
      <c r="DG18" s="12">
        <f>ROUND((DG17/4)*9.1%,0)</f>
        <v>54164</v>
      </c>
      <c r="DH18" s="12">
        <f>ROUND((DG17/4)*9.1%,0)</f>
        <v>54164</v>
      </c>
      <c r="DI18" s="12">
        <f>ROUND((DI17/4)*9.1%,0)</f>
        <v>46234</v>
      </c>
      <c r="DJ18" s="12">
        <f>ROUND((DI17/4)*9.1%,0)</f>
        <v>46234</v>
      </c>
      <c r="DK18" s="12">
        <f>ROUND((DK17/4)*9.1%,0)</f>
        <v>37891</v>
      </c>
      <c r="DL18" s="12">
        <f>ROUND((DK17/4)*9.1%,0)</f>
        <v>37891</v>
      </c>
      <c r="DM18" s="12">
        <f>ROUND((DM17/4)*9.1%,0)</f>
        <v>29117</v>
      </c>
      <c r="DN18" s="12">
        <f>ROUND((DM17/4)*9.1%,0)</f>
        <v>29117</v>
      </c>
      <c r="DO18" s="12">
        <f>ROUND((DO17/4)*9.1%,0)</f>
        <v>19891</v>
      </c>
      <c r="DP18" s="12">
        <f>ROUND((DO17/4)*9.1%,0)</f>
        <v>19891</v>
      </c>
      <c r="DQ18" s="12">
        <f>ROUND((DQ17/4)*9.1%,0)</f>
        <v>10192</v>
      </c>
      <c r="DR18" s="12">
        <f>ROUND((DQ17/4)*9.1%,0)</f>
        <v>10192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VLOOKUP(AR15,Beaver,2)</f>
        <v>41680</v>
      </c>
      <c r="AS19" s="12">
        <v>22750.1</v>
      </c>
      <c r="AT19" s="12">
        <f>VLOOKUP(AT15,Beaver,2)/2</f>
        <v>22750</v>
      </c>
      <c r="AU19" s="12">
        <f>VLOOKUP(AV15,Beaver,2)/2</f>
        <v>24752</v>
      </c>
      <c r="AV19" s="12">
        <f>VLOOKUP(AV15,Beaver,2)/2</f>
        <v>24752</v>
      </c>
      <c r="AW19" s="12">
        <f>VLOOKUP(AX15,Beaver,2)/2</f>
        <v>26850</v>
      </c>
      <c r="AX19" s="12">
        <f>VLOOKUP(AX15,Beaver,2)/2</f>
        <v>26850</v>
      </c>
      <c r="AY19" s="12">
        <f>VLOOKUP(AZ15,Beaver,2)/2</f>
        <v>29048.5</v>
      </c>
      <c r="AZ19" s="12">
        <f>VLOOKUP(AZ15,Beaver,2)/2</f>
        <v>29048.5</v>
      </c>
      <c r="BA19" s="12">
        <f>VLOOKUP(BB15,Beaver,2)/2</f>
        <v>31351.5</v>
      </c>
      <c r="BB19" s="12">
        <f>VLOOKUP(BB15,Beaver,2)/2</f>
        <v>31351.5</v>
      </c>
      <c r="BC19" s="12">
        <f>VLOOKUP(BD15,Beaver,2)/2</f>
        <v>33764.5</v>
      </c>
      <c r="BD19" s="12">
        <f>VLOOKUP(BD15,Beaver,2)/2</f>
        <v>33764.5</v>
      </c>
      <c r="BE19" s="12">
        <f>VLOOKUP(BF15,Beaver,2)/2</f>
        <v>36292</v>
      </c>
      <c r="BF19" s="12">
        <f>VLOOKUP(BF15,Beaver,2)/2</f>
        <v>36292</v>
      </c>
      <c r="BG19" s="12">
        <f>VLOOKUP(BH15,Beaver,2)/2</f>
        <v>38939.5</v>
      </c>
      <c r="BH19" s="12">
        <f>VLOOKUP(BH15,Beaver,2)/2</f>
        <v>38939.5</v>
      </c>
      <c r="BI19" s="12">
        <f>VLOOKUP(BJ15,Beaver,2)/2</f>
        <v>41712</v>
      </c>
      <c r="BJ19" s="12">
        <f>VLOOKUP(BJ15,Beaver,2)/2</f>
        <v>41712</v>
      </c>
      <c r="BK19" s="12">
        <f>VLOOKUP(BL15,Beaver,2)/2</f>
        <v>44616</v>
      </c>
      <c r="BL19" s="12">
        <f>VLOOKUP(BL15,Beaver,2)/2</f>
        <v>44616</v>
      </c>
      <c r="BM19" s="12">
        <f>VLOOKUP(BN15,Beaver,2)/2</f>
        <v>47657.5</v>
      </c>
      <c r="BN19" s="12">
        <f>VLOOKUP(BN15,Beaver,2)/2</f>
        <v>47657.5</v>
      </c>
      <c r="BO19" s="12">
        <f>VLOOKUP(BP15,Beaver,2)/2</f>
        <v>50842</v>
      </c>
      <c r="BP19" s="12">
        <f>VLOOKUP(BP15,Beaver,2)/2</f>
        <v>50842</v>
      </c>
      <c r="BQ19" s="12">
        <f>VLOOKUP(BR15,Beaver,2)/2</f>
        <v>54176.5</v>
      </c>
      <c r="BR19" s="12">
        <f>VLOOKUP(BR15,Beaver,2)/2</f>
        <v>54176.5</v>
      </c>
      <c r="BS19" s="12">
        <f>VLOOKUP(BT15,Beaver,2)/2</f>
        <v>57668</v>
      </c>
      <c r="BT19" s="12">
        <f>VLOOKUP(BT15,Beaver,2)/2</f>
        <v>57668</v>
      </c>
      <c r="BU19" s="12">
        <f>VLOOKUP(BV15,Beaver,2)/2</f>
        <v>61323.5</v>
      </c>
      <c r="BV19" s="12">
        <f>VLOOKUP(BV15,Beaver,2)/2</f>
        <v>61323.5</v>
      </c>
      <c r="BW19" s="12">
        <f>VLOOKUP(BX15,Beaver,2)/2</f>
        <v>65150.5</v>
      </c>
      <c r="BX19" s="12">
        <f>VLOOKUP(BX15,Beaver,2)/2</f>
        <v>65150.5</v>
      </c>
      <c r="BY19" s="12">
        <f>VLOOKUP(BZ15,Beaver,2)/2</f>
        <v>69156.5</v>
      </c>
      <c r="BZ19" s="12">
        <f>VLOOKUP(BZ15,Beaver,2)/2</f>
        <v>69156.5</v>
      </c>
      <c r="CA19" s="12">
        <f>VLOOKUP(CB15,Beaver,2)/2</f>
        <v>73350</v>
      </c>
      <c r="CB19" s="12">
        <f>VLOOKUP(CB15,Beaver,2)/2</f>
        <v>73350</v>
      </c>
      <c r="CC19" s="12">
        <f>VLOOKUP(CD15,Beaver,2)/2</f>
        <v>77739.5</v>
      </c>
      <c r="CD19" s="12">
        <f>VLOOKUP(CD15,Beaver,2)/2</f>
        <v>77739.5</v>
      </c>
      <c r="CE19" s="12">
        <f>VLOOKUP(CF15,Beaver,2)/2</f>
        <v>82334.5</v>
      </c>
      <c r="CF19" s="12">
        <f>VLOOKUP(CF15,Beaver,2)/2</f>
        <v>82334.5</v>
      </c>
      <c r="CG19" s="12">
        <f>VLOOKUP(CH15,Beaver,2)/2</f>
        <v>87143.5</v>
      </c>
      <c r="CH19" s="12">
        <f>VLOOKUP(CH15,Beaver,2)/2</f>
        <v>87143.5</v>
      </c>
      <c r="CI19" s="12">
        <f>VLOOKUP(CJ15,Beaver,2)/2</f>
        <v>92176.5</v>
      </c>
      <c r="CJ19" s="12">
        <f>VLOOKUP(CJ15,Beaver,2)/2</f>
        <v>92176.5</v>
      </c>
      <c r="CK19" s="12">
        <f>VLOOKUP(CL15,Beaver,2)/2</f>
        <v>97444</v>
      </c>
      <c r="CL19" s="12">
        <f>VLOOKUP(CL15,Beaver,2)/2</f>
        <v>97444</v>
      </c>
      <c r="CM19" s="12">
        <f>VLOOKUP(CN15,Beaver,2)/2</f>
        <v>102956</v>
      </c>
      <c r="CN19" s="12">
        <f>VLOOKUP(CN15,Beaver,2)/2</f>
        <v>102956</v>
      </c>
      <c r="CO19" s="12">
        <f>VLOOKUP(CP15,Beaver,2)/2</f>
        <v>108725</v>
      </c>
      <c r="CP19" s="12">
        <f>VLOOKUP(CP15,Beaver,2)/2</f>
        <v>108725</v>
      </c>
      <c r="CQ19" s="12">
        <f>VLOOKUP(CR15,Beaver,2)/2</f>
        <v>114761.5</v>
      </c>
      <c r="CR19" s="12">
        <f>VLOOKUP(CR15,Beaver,2)/2</f>
        <v>114761.5</v>
      </c>
      <c r="CS19" s="12">
        <f>VLOOKUP(CT15,Beaver,2)/2</f>
        <v>121078</v>
      </c>
      <c r="CT19" s="12">
        <f>VLOOKUP(CT15,Beaver,2)/2</f>
        <v>121078</v>
      </c>
      <c r="CU19" s="12">
        <f>VLOOKUP(CV15,Beaver,2)/2</f>
        <v>127687.5</v>
      </c>
      <c r="CV19" s="12">
        <f>VLOOKUP(CV15,Beaver,2)/2</f>
        <v>127687.5</v>
      </c>
      <c r="CW19" s="12">
        <f>VLOOKUP(CX15,Beaver,2)/2</f>
        <v>134603</v>
      </c>
      <c r="CX19" s="12">
        <f>VLOOKUP(CX15,Beaver,2)/2</f>
        <v>134603</v>
      </c>
      <c r="CY19" s="12">
        <f>VLOOKUP(CZ15,Beaver,2)/2</f>
        <v>141839</v>
      </c>
      <c r="CZ19" s="12">
        <f>VLOOKUP(CZ15,Beaver,2)/2</f>
        <v>141839</v>
      </c>
      <c r="DA19" s="12">
        <f>VLOOKUP(DB15,Beaver,2)/2</f>
        <v>149409.5</v>
      </c>
      <c r="DB19" s="12">
        <f>VLOOKUP(DB15,Beaver,2)/2</f>
        <v>149409.5</v>
      </c>
      <c r="DC19" s="12">
        <f>VLOOKUP(DD15,Beaver,2)/2</f>
        <v>157330</v>
      </c>
      <c r="DD19" s="12">
        <f>VLOOKUP(DD15,Beaver,2)/2</f>
        <v>157330</v>
      </c>
      <c r="DE19" s="12">
        <f>VLOOKUP(DF15,Beaver,2)/2</f>
        <v>165617</v>
      </c>
      <c r="DF19" s="12">
        <f>VLOOKUP(DF15,Beaver,2)/2</f>
        <v>165617</v>
      </c>
      <c r="DG19" s="12">
        <f>VLOOKUP(DH15,Beaver,2)/2</f>
        <v>174286</v>
      </c>
      <c r="DH19" s="12">
        <f>VLOOKUP(DH15,Beaver,2)/2</f>
        <v>174286</v>
      </c>
      <c r="DI19" s="12">
        <f>VLOOKUP(DJ15,Beaver,2)/2</f>
        <v>183355.5</v>
      </c>
      <c r="DJ19" s="12">
        <f>VLOOKUP(DJ15,Beaver,2)/2</f>
        <v>183355.5</v>
      </c>
      <c r="DK19" s="12">
        <f>VLOOKUP(DL15,Beaver,2)/2</f>
        <v>192843.5</v>
      </c>
      <c r="DL19" s="12">
        <f>VLOOKUP(DL15,Beaver,2)/2</f>
        <v>192843.5</v>
      </c>
      <c r="DM19" s="12">
        <f>VLOOKUP(DN15,Beaver,2)/2</f>
        <v>202768.5</v>
      </c>
      <c r="DN19" s="12">
        <f>VLOOKUP(DN15,Beaver,2)/2</f>
        <v>202768.5</v>
      </c>
      <c r="DO19" s="12">
        <f>VLOOKUP(DP15,Beaver,2)/2</f>
        <v>213151</v>
      </c>
      <c r="DP19" s="12">
        <f>VLOOKUP(DP15,Beaver,2)/2</f>
        <v>213151</v>
      </c>
      <c r="DQ19" s="12">
        <f>VLOOKUP(DR15,Beaver,2)/2</f>
        <v>224010.5</v>
      </c>
      <c r="DR19" s="12">
        <f>VLOOKUP(DR15,Beaver,2)/2</f>
        <v>224010.5</v>
      </c>
    </row>
    <row r="20" spans="1:122" s="12" customFormat="1" ht="12.75">
      <c r="A20" s="12" t="s">
        <v>37</v>
      </c>
      <c r="B20" s="12">
        <f>B17-B19</f>
        <v>7563000</v>
      </c>
      <c r="C20" s="12">
        <f aca="true" t="shared" si="7" ref="C20:BN20">C17-C19</f>
        <v>7563000</v>
      </c>
      <c r="D20" s="12">
        <f t="shared" si="7"/>
        <v>7563000</v>
      </c>
      <c r="E20" s="12">
        <f t="shared" si="7"/>
        <v>7563000</v>
      </c>
      <c r="F20" s="12">
        <f t="shared" si="7"/>
        <v>7563000</v>
      </c>
      <c r="G20" s="12">
        <f t="shared" si="7"/>
        <v>7563000</v>
      </c>
      <c r="H20" s="12">
        <f t="shared" si="7"/>
        <v>7563000</v>
      </c>
      <c r="I20" s="12">
        <f t="shared" si="7"/>
        <v>7563000</v>
      </c>
      <c r="J20" s="12">
        <f t="shared" si="7"/>
        <v>7563000</v>
      </c>
      <c r="K20" s="12">
        <f t="shared" si="7"/>
        <v>7563000</v>
      </c>
      <c r="L20" s="12">
        <f t="shared" si="7"/>
        <v>7563000</v>
      </c>
      <c r="M20" s="12">
        <f t="shared" si="7"/>
        <v>7563000</v>
      </c>
      <c r="N20" s="12">
        <f t="shared" si="7"/>
        <v>7563000</v>
      </c>
      <c r="O20" s="12">
        <f t="shared" si="7"/>
        <v>7563000</v>
      </c>
      <c r="P20" s="12">
        <f t="shared" si="7"/>
        <v>7563000</v>
      </c>
      <c r="Q20" s="12">
        <f t="shared" si="7"/>
        <v>7563000</v>
      </c>
      <c r="R20" s="12">
        <f t="shared" si="7"/>
        <v>7563000</v>
      </c>
      <c r="S20" s="12">
        <f t="shared" si="7"/>
        <v>7563000</v>
      </c>
      <c r="T20" s="12">
        <f t="shared" si="7"/>
        <v>7563000</v>
      </c>
      <c r="U20" s="12">
        <f t="shared" si="7"/>
        <v>7563000</v>
      </c>
      <c r="V20" s="12">
        <f t="shared" si="7"/>
        <v>7563000</v>
      </c>
      <c r="W20" s="12">
        <f t="shared" si="7"/>
        <v>7563000</v>
      </c>
      <c r="X20" s="12">
        <f t="shared" si="7"/>
        <v>7563000</v>
      </c>
      <c r="Y20" s="12">
        <f t="shared" si="7"/>
        <v>7563000</v>
      </c>
      <c r="Z20" s="12">
        <f t="shared" si="7"/>
        <v>7563000</v>
      </c>
      <c r="AA20" s="12">
        <f t="shared" si="7"/>
        <v>7563000</v>
      </c>
      <c r="AB20" s="12">
        <f t="shared" si="7"/>
        <v>7563000</v>
      </c>
      <c r="AC20" s="12">
        <f t="shared" si="7"/>
        <v>7563000</v>
      </c>
      <c r="AD20" s="12">
        <f t="shared" si="7"/>
        <v>7563000</v>
      </c>
      <c r="AE20" s="12">
        <f t="shared" si="7"/>
        <v>7563000</v>
      </c>
      <c r="AF20" s="12">
        <f t="shared" si="7"/>
        <v>7563000</v>
      </c>
      <c r="AG20" s="12">
        <f t="shared" si="7"/>
        <v>7563000</v>
      </c>
      <c r="AH20" s="12">
        <f t="shared" si="7"/>
        <v>7563000</v>
      </c>
      <c r="AI20" s="12">
        <f t="shared" si="7"/>
        <v>7563000</v>
      </c>
      <c r="AJ20" s="12">
        <f t="shared" si="7"/>
        <v>7563000</v>
      </c>
      <c r="AK20" s="12">
        <f t="shared" si="7"/>
        <v>7563000</v>
      </c>
      <c r="AL20" s="12">
        <f t="shared" si="7"/>
        <v>7563000</v>
      </c>
      <c r="AM20" s="12">
        <f t="shared" si="7"/>
        <v>7563000</v>
      </c>
      <c r="AN20" s="12">
        <f t="shared" si="7"/>
        <v>7563000</v>
      </c>
      <c r="AO20" s="12">
        <f t="shared" si="7"/>
        <v>7563000</v>
      </c>
      <c r="AP20" s="12">
        <f t="shared" si="7"/>
        <v>7563000</v>
      </c>
      <c r="AQ20" s="12">
        <f t="shared" si="7"/>
        <v>7563000</v>
      </c>
      <c r="AR20" s="12">
        <f t="shared" si="7"/>
        <v>7521320</v>
      </c>
      <c r="AS20" s="12">
        <f t="shared" si="7"/>
        <v>7498569.9</v>
      </c>
      <c r="AT20" s="12">
        <f t="shared" si="7"/>
        <v>7475819.9</v>
      </c>
      <c r="AU20" s="12">
        <f t="shared" si="7"/>
        <v>7451067.9</v>
      </c>
      <c r="AV20" s="12">
        <f t="shared" si="7"/>
        <v>7426315.9</v>
      </c>
      <c r="AW20" s="12">
        <f t="shared" si="7"/>
        <v>7399465.9</v>
      </c>
      <c r="AX20" s="12">
        <f t="shared" si="7"/>
        <v>7372615.9</v>
      </c>
      <c r="AY20" s="12">
        <f t="shared" si="7"/>
        <v>7343567.4</v>
      </c>
      <c r="AZ20" s="12">
        <f t="shared" si="7"/>
        <v>7314518.9</v>
      </c>
      <c r="BA20" s="12">
        <f t="shared" si="7"/>
        <v>7283167.4</v>
      </c>
      <c r="BB20" s="12">
        <f t="shared" si="7"/>
        <v>7251815.9</v>
      </c>
      <c r="BC20" s="12">
        <f t="shared" si="7"/>
        <v>7218051.4</v>
      </c>
      <c r="BD20" s="12">
        <f t="shared" si="7"/>
        <v>7184286.9</v>
      </c>
      <c r="BE20" s="12">
        <f t="shared" si="7"/>
        <v>7147994.9</v>
      </c>
      <c r="BF20" s="12">
        <f t="shared" si="7"/>
        <v>7111702.9</v>
      </c>
      <c r="BG20" s="12">
        <f t="shared" si="7"/>
        <v>7072763.4</v>
      </c>
      <c r="BH20" s="12">
        <f t="shared" si="7"/>
        <v>7033823.9</v>
      </c>
      <c r="BI20" s="12">
        <f t="shared" si="7"/>
        <v>6992111.9</v>
      </c>
      <c r="BJ20" s="12">
        <f t="shared" si="7"/>
        <v>6950399.9</v>
      </c>
      <c r="BK20" s="12">
        <f t="shared" si="7"/>
        <v>6905783.9</v>
      </c>
      <c r="BL20" s="12">
        <f t="shared" si="7"/>
        <v>6861167.9</v>
      </c>
      <c r="BM20" s="12">
        <f t="shared" si="7"/>
        <v>6813510.4</v>
      </c>
      <c r="BN20" s="12">
        <f t="shared" si="7"/>
        <v>6765852.9</v>
      </c>
      <c r="BO20" s="12">
        <f aca="true" t="shared" si="8" ref="BO20:DR20">BO17-BO19</f>
        <v>6715010.9</v>
      </c>
      <c r="BP20" s="12">
        <f t="shared" si="8"/>
        <v>6664168.9</v>
      </c>
      <c r="BQ20" s="12">
        <f t="shared" si="8"/>
        <v>6609992.4</v>
      </c>
      <c r="BR20" s="12">
        <f t="shared" si="8"/>
        <v>6555815.9</v>
      </c>
      <c r="BS20" s="12">
        <f t="shared" si="8"/>
        <v>6498147.9</v>
      </c>
      <c r="BT20" s="12">
        <f t="shared" si="8"/>
        <v>6440479.9</v>
      </c>
      <c r="BU20" s="12">
        <f t="shared" si="8"/>
        <v>6379156.4</v>
      </c>
      <c r="BV20" s="12">
        <f t="shared" si="8"/>
        <v>6317832.9</v>
      </c>
      <c r="BW20" s="12">
        <f t="shared" si="8"/>
        <v>6252682.4</v>
      </c>
      <c r="BX20" s="12">
        <f t="shared" si="8"/>
        <v>6187531.9</v>
      </c>
      <c r="BY20" s="12">
        <f t="shared" si="8"/>
        <v>6118375.4</v>
      </c>
      <c r="BZ20" s="12">
        <f t="shared" si="8"/>
        <v>6049218.9</v>
      </c>
      <c r="CA20" s="12">
        <f t="shared" si="8"/>
        <v>5975868.9</v>
      </c>
      <c r="CB20" s="12">
        <f t="shared" si="8"/>
        <v>5902518.9</v>
      </c>
      <c r="CC20" s="12">
        <f t="shared" si="8"/>
        <v>5824779.4</v>
      </c>
      <c r="CD20" s="12">
        <f t="shared" si="8"/>
        <v>5747039.9</v>
      </c>
      <c r="CE20" s="12">
        <f t="shared" si="8"/>
        <v>5664705.4</v>
      </c>
      <c r="CF20" s="12">
        <f t="shared" si="8"/>
        <v>5582370.9</v>
      </c>
      <c r="CG20" s="12">
        <f t="shared" si="8"/>
        <v>5495227.4</v>
      </c>
      <c r="CH20" s="12">
        <f t="shared" si="8"/>
        <v>5408083.9</v>
      </c>
      <c r="CI20" s="12">
        <f t="shared" si="8"/>
        <v>5315907.4</v>
      </c>
      <c r="CJ20" s="12">
        <f t="shared" si="8"/>
        <v>5223730.9</v>
      </c>
      <c r="CK20" s="12">
        <f t="shared" si="8"/>
        <v>5126286.9</v>
      </c>
      <c r="CL20" s="12">
        <f t="shared" si="8"/>
        <v>5028842.9</v>
      </c>
      <c r="CM20" s="12">
        <f t="shared" si="8"/>
        <v>4925886.9</v>
      </c>
      <c r="CN20" s="12">
        <f t="shared" si="8"/>
        <v>4822930.9</v>
      </c>
      <c r="CO20" s="12">
        <f t="shared" si="8"/>
        <v>4714205.9</v>
      </c>
      <c r="CP20" s="12">
        <f t="shared" si="8"/>
        <v>4605480.9</v>
      </c>
      <c r="CQ20" s="12">
        <f t="shared" si="8"/>
        <v>4490719.4</v>
      </c>
      <c r="CR20" s="12">
        <f t="shared" si="8"/>
        <v>4375957.9</v>
      </c>
      <c r="CS20" s="12">
        <f t="shared" si="8"/>
        <v>4254879.9</v>
      </c>
      <c r="CT20" s="12">
        <f t="shared" si="8"/>
        <v>4133801.9000000004</v>
      </c>
      <c r="CU20" s="12">
        <f t="shared" si="8"/>
        <v>4006114.4000000004</v>
      </c>
      <c r="CV20" s="12">
        <f t="shared" si="8"/>
        <v>3878426.9000000004</v>
      </c>
      <c r="CW20" s="12">
        <f t="shared" si="8"/>
        <v>3743823.9000000004</v>
      </c>
      <c r="CX20" s="12">
        <f t="shared" si="8"/>
        <v>3609220.9000000004</v>
      </c>
      <c r="CY20" s="12">
        <f t="shared" si="8"/>
        <v>3467381.9000000004</v>
      </c>
      <c r="CZ20" s="12">
        <f t="shared" si="8"/>
        <v>3325542.9000000004</v>
      </c>
      <c r="DA20" s="12">
        <f t="shared" si="8"/>
        <v>3176133.4000000004</v>
      </c>
      <c r="DB20" s="12">
        <f t="shared" si="8"/>
        <v>3026723.9000000004</v>
      </c>
      <c r="DC20" s="12">
        <f t="shared" si="8"/>
        <v>2869393.9000000004</v>
      </c>
      <c r="DD20" s="12">
        <f t="shared" si="8"/>
        <v>2712063.9000000004</v>
      </c>
      <c r="DE20" s="12">
        <f t="shared" si="8"/>
        <v>2546446.9000000004</v>
      </c>
      <c r="DF20" s="12">
        <f t="shared" si="8"/>
        <v>2380829.9000000004</v>
      </c>
      <c r="DG20" s="12">
        <f t="shared" si="8"/>
        <v>2206543.9000000004</v>
      </c>
      <c r="DH20" s="12">
        <f t="shared" si="8"/>
        <v>2032257.9000000004</v>
      </c>
      <c r="DI20" s="12">
        <f t="shared" si="8"/>
        <v>1848902.4000000004</v>
      </c>
      <c r="DJ20" s="12">
        <f t="shared" si="8"/>
        <v>1665546.9000000004</v>
      </c>
      <c r="DK20" s="12">
        <f t="shared" si="8"/>
        <v>1472703.4000000004</v>
      </c>
      <c r="DL20" s="12">
        <f t="shared" si="8"/>
        <v>1279859.9000000004</v>
      </c>
      <c r="DM20" s="12">
        <f t="shared" si="8"/>
        <v>1077091.4000000004</v>
      </c>
      <c r="DN20" s="12">
        <f t="shared" si="8"/>
        <v>874322.9000000004</v>
      </c>
      <c r="DO20" s="12">
        <f t="shared" si="8"/>
        <v>661171.9000000004</v>
      </c>
      <c r="DP20" s="12">
        <f t="shared" si="8"/>
        <v>448020.9000000004</v>
      </c>
      <c r="DQ20" s="12">
        <f t="shared" si="8"/>
        <v>224010.40000000037</v>
      </c>
      <c r="DR20" s="12">
        <f t="shared" si="8"/>
        <v>-0.09999999962747097</v>
      </c>
    </row>
    <row r="22" spans="1:105" s="12" customFormat="1" ht="12.75">
      <c r="A22" s="12" t="s">
        <v>2</v>
      </c>
      <c r="B22" s="12">
        <v>236474</v>
      </c>
      <c r="C22" s="12">
        <v>236474</v>
      </c>
      <c r="D22" s="12">
        <v>236474</v>
      </c>
      <c r="E22" s="12">
        <v>236474</v>
      </c>
      <c r="F22" s="12">
        <v>236474</v>
      </c>
      <c r="G22" s="12">
        <v>236474</v>
      </c>
      <c r="H22" s="12">
        <v>252567</v>
      </c>
      <c r="I22" s="12">
        <v>252567</v>
      </c>
      <c r="J22" s="12">
        <v>260952</v>
      </c>
      <c r="K22" s="12">
        <v>260952</v>
      </c>
      <c r="L22" s="12">
        <v>260952</v>
      </c>
      <c r="M22" s="12">
        <v>260952</v>
      </c>
      <c r="N22" s="12">
        <v>260952</v>
      </c>
      <c r="O22" s="12">
        <v>260952</v>
      </c>
      <c r="P22" s="12">
        <v>260952</v>
      </c>
      <c r="Q22" s="12">
        <v>260952</v>
      </c>
      <c r="R22" s="12">
        <v>279190</v>
      </c>
      <c r="S22" s="12">
        <v>283599</v>
      </c>
      <c r="T22" s="12">
        <v>281339</v>
      </c>
      <c r="U22" s="12">
        <v>275068</v>
      </c>
      <c r="V22" s="12">
        <v>278573</v>
      </c>
      <c r="W22" s="12">
        <v>279518</v>
      </c>
      <c r="X22" s="12">
        <v>283011</v>
      </c>
      <c r="Y22" s="12">
        <v>288411</v>
      </c>
      <c r="Z22" s="12">
        <v>288761</v>
      </c>
      <c r="AA22" s="12">
        <v>288986</v>
      </c>
      <c r="AB22" s="12">
        <v>291687</v>
      </c>
      <c r="AC22" s="12">
        <v>293948</v>
      </c>
      <c r="AD22" s="12">
        <v>298357</v>
      </c>
      <c r="AE22" s="12">
        <v>295734</v>
      </c>
      <c r="AF22" s="12">
        <v>296289</v>
      </c>
      <c r="AG22" s="12">
        <v>296875</v>
      </c>
      <c r="AH22" s="12">
        <v>296570</v>
      </c>
      <c r="AI22" s="12">
        <v>299815</v>
      </c>
      <c r="AJ22" s="12">
        <v>298764</v>
      </c>
      <c r="AK22" s="12">
        <v>302506</v>
      </c>
      <c r="AL22" s="12">
        <v>302506</v>
      </c>
      <c r="AM22" s="12">
        <v>334331</v>
      </c>
      <c r="AN22" s="12">
        <v>332678</v>
      </c>
      <c r="AO22" s="12">
        <v>307401</v>
      </c>
      <c r="AP22" s="12">
        <v>307401</v>
      </c>
      <c r="AQ22" s="12">
        <v>307401</v>
      </c>
      <c r="AR22" s="12">
        <v>307401</v>
      </c>
      <c r="AS22" s="12">
        <v>318140</v>
      </c>
      <c r="AT22" s="12">
        <v>323369</v>
      </c>
      <c r="AU22" s="12">
        <v>330157</v>
      </c>
      <c r="AV22" s="12">
        <v>341666</v>
      </c>
      <c r="AW22" s="12">
        <v>352432.32</v>
      </c>
      <c r="AX22" s="12">
        <v>319235.13</v>
      </c>
      <c r="AY22" s="12">
        <v>335744.44</v>
      </c>
      <c r="AZ22" s="12">
        <v>340017.71</v>
      </c>
      <c r="BA22" s="12">
        <v>340249.12</v>
      </c>
      <c r="BB22" s="12">
        <v>343919.48</v>
      </c>
      <c r="BC22" s="12">
        <v>365581.12</v>
      </c>
      <c r="BD22" s="12">
        <v>359689.98</v>
      </c>
      <c r="BE22" s="12">
        <v>347500.79</v>
      </c>
      <c r="BF22" s="12">
        <v>351718.05</v>
      </c>
      <c r="BG22" s="12">
        <v>374231.26</v>
      </c>
      <c r="BH22" s="12">
        <v>386662.99</v>
      </c>
      <c r="BI22" s="12">
        <v>388372.11</v>
      </c>
      <c r="BJ22" s="12">
        <v>386950.41</v>
      </c>
      <c r="BK22" s="12">
        <v>412173</v>
      </c>
      <c r="BL22" s="12">
        <v>411240.46</v>
      </c>
      <c r="BM22" s="12">
        <v>413164.06</v>
      </c>
      <c r="BN22" s="12">
        <v>412142.94</v>
      </c>
      <c r="BO22" s="12">
        <v>404623.32</v>
      </c>
      <c r="BP22" s="12">
        <v>423946.05</v>
      </c>
      <c r="BQ22" s="12">
        <v>426846.12</v>
      </c>
      <c r="BR22" s="12">
        <v>425581.34</v>
      </c>
      <c r="BS22" s="12">
        <v>445260.63</v>
      </c>
      <c r="BT22" s="12">
        <v>452866.78</v>
      </c>
      <c r="BU22" s="12">
        <v>456064.41</v>
      </c>
      <c r="BV22" s="12">
        <v>547042.51</v>
      </c>
      <c r="BW22" s="12">
        <v>471685.09</v>
      </c>
      <c r="BX22" s="12">
        <v>476149.31</v>
      </c>
      <c r="BY22" s="12">
        <v>455850.51</v>
      </c>
      <c r="BZ22" s="12">
        <v>475157.45</v>
      </c>
      <c r="CA22" s="12">
        <v>493649.07</v>
      </c>
      <c r="CB22" s="12">
        <v>475974.97</v>
      </c>
      <c r="CC22" s="12">
        <v>478176.55</v>
      </c>
      <c r="CD22" s="12">
        <v>501898.66</v>
      </c>
      <c r="CE22" s="12">
        <v>506468.09</v>
      </c>
      <c r="CF22" s="12">
        <v>504029.17</v>
      </c>
      <c r="CG22" s="12">
        <v>506511.34</v>
      </c>
      <c r="CH22" s="12">
        <v>510709.37</v>
      </c>
      <c r="CI22" s="12">
        <v>510111.26</v>
      </c>
      <c r="CJ22" s="12">
        <v>508667.46</v>
      </c>
      <c r="CK22" s="12">
        <v>507731.17</v>
      </c>
      <c r="CL22" s="12">
        <v>503428.08</v>
      </c>
      <c r="CM22" s="12">
        <v>506625.66</v>
      </c>
      <c r="CN22" s="12">
        <v>506851.29</v>
      </c>
      <c r="CO22" s="12">
        <v>506889.71</v>
      </c>
      <c r="CP22" s="12">
        <v>507531.25</v>
      </c>
      <c r="CQ22" s="12">
        <v>503853.7</v>
      </c>
      <c r="CR22" s="12">
        <v>498293.31</v>
      </c>
      <c r="CS22" s="12">
        <v>497782.2</v>
      </c>
      <c r="CT22" s="12">
        <v>497087.17</v>
      </c>
      <c r="CU22" s="12">
        <v>494884.54</v>
      </c>
      <c r="CV22" s="12">
        <v>499947.96</v>
      </c>
      <c r="CW22" s="12">
        <v>499094.61</v>
      </c>
      <c r="CX22" s="12">
        <v>500426.94</v>
      </c>
      <c r="CY22" s="12">
        <v>535568.81</v>
      </c>
      <c r="CZ22" s="12">
        <v>514096.95</v>
      </c>
      <c r="DA22" s="12">
        <v>514112.41</v>
      </c>
    </row>
    <row r="23" spans="1:105" s="12" customFormat="1" ht="12.75">
      <c r="A23" s="12" t="s">
        <v>3</v>
      </c>
      <c r="B23" s="12">
        <v>43422</v>
      </c>
      <c r="C23" s="12">
        <v>67225</v>
      </c>
      <c r="D23" s="12">
        <v>85996</v>
      </c>
      <c r="E23" s="12">
        <v>57182</v>
      </c>
      <c r="F23" s="12">
        <v>79970</v>
      </c>
      <c r="G23" s="12">
        <v>44945</v>
      </c>
      <c r="H23" s="12">
        <v>188746</v>
      </c>
      <c r="I23" s="12">
        <v>180036</v>
      </c>
      <c r="J23" s="12">
        <v>183701</v>
      </c>
      <c r="K23" s="12">
        <v>185208</v>
      </c>
      <c r="L23" s="12">
        <v>159613</v>
      </c>
      <c r="M23" s="12">
        <v>151360</v>
      </c>
      <c r="N23" s="12">
        <v>152442</v>
      </c>
      <c r="O23" s="12">
        <v>150646</v>
      </c>
      <c r="P23" s="12">
        <v>138422</v>
      </c>
      <c r="Q23" s="12">
        <v>249169</v>
      </c>
      <c r="R23" s="12">
        <v>305746</v>
      </c>
      <c r="S23" s="12">
        <v>269738</v>
      </c>
      <c r="T23" s="12">
        <v>273520</v>
      </c>
      <c r="U23" s="12">
        <v>270254</v>
      </c>
      <c r="V23" s="12">
        <v>277082</v>
      </c>
      <c r="W23" s="12">
        <v>281639</v>
      </c>
      <c r="X23" s="12">
        <v>291515</v>
      </c>
      <c r="Y23" s="12">
        <v>266008</v>
      </c>
      <c r="Z23" s="12">
        <v>292844</v>
      </c>
      <c r="AA23" s="12">
        <v>281991</v>
      </c>
      <c r="AB23" s="12">
        <v>298174</v>
      </c>
      <c r="AC23" s="12">
        <v>297586</v>
      </c>
      <c r="AD23" s="12">
        <v>288432</v>
      </c>
      <c r="AE23" s="12">
        <v>279865</v>
      </c>
      <c r="AF23" s="12">
        <v>299331</v>
      </c>
      <c r="AG23" s="12">
        <v>302124</v>
      </c>
      <c r="AH23" s="12">
        <v>296521</v>
      </c>
      <c r="AI23" s="12">
        <v>312367</v>
      </c>
      <c r="AJ23" s="12">
        <v>311995</v>
      </c>
      <c r="AK23" s="12">
        <v>288748</v>
      </c>
      <c r="AL23" s="12">
        <v>301842</v>
      </c>
      <c r="AM23" s="12">
        <v>311801</v>
      </c>
      <c r="AN23" s="12">
        <v>300430</v>
      </c>
      <c r="AO23" s="12">
        <v>290616</v>
      </c>
      <c r="AP23" s="12">
        <v>329756</v>
      </c>
      <c r="AQ23" s="12">
        <v>315538</v>
      </c>
      <c r="AR23" s="12">
        <v>326756</v>
      </c>
      <c r="AS23" s="12">
        <v>319800</v>
      </c>
      <c r="AT23" s="12">
        <v>313182</v>
      </c>
      <c r="AU23" s="12">
        <v>327357</v>
      </c>
      <c r="AV23" s="12">
        <v>340841</v>
      </c>
      <c r="AW23" s="12">
        <v>335226.26</v>
      </c>
      <c r="AX23" s="12">
        <v>282011.54</v>
      </c>
      <c r="AY23" s="12">
        <v>330145.16</v>
      </c>
      <c r="AZ23" s="12">
        <v>343931.81</v>
      </c>
      <c r="BA23" s="12">
        <v>330634.82</v>
      </c>
      <c r="BB23" s="12">
        <v>345163.19</v>
      </c>
      <c r="BC23" s="12">
        <v>340006.38</v>
      </c>
      <c r="BD23" s="12">
        <v>354569.64</v>
      </c>
      <c r="BE23" s="12">
        <v>342556.99</v>
      </c>
      <c r="BF23" s="12">
        <v>346365</v>
      </c>
      <c r="BG23" s="12">
        <v>346365</v>
      </c>
      <c r="BH23" s="12">
        <v>380140.03</v>
      </c>
      <c r="BI23" s="12">
        <v>395956.84</v>
      </c>
      <c r="BJ23" s="12">
        <v>385348.99</v>
      </c>
      <c r="BK23" s="12">
        <v>385348.99</v>
      </c>
      <c r="BL23" s="12">
        <v>401982.19</v>
      </c>
      <c r="BM23" s="12">
        <v>418064.62</v>
      </c>
      <c r="BN23" s="12">
        <v>419304.18</v>
      </c>
      <c r="BO23" s="12">
        <v>397695.25</v>
      </c>
      <c r="BP23" s="12">
        <v>397695.25</v>
      </c>
      <c r="BQ23" s="12">
        <v>415662.67</v>
      </c>
      <c r="BR23" s="12">
        <v>415662.67</v>
      </c>
      <c r="BS23" s="12">
        <v>455828.04</v>
      </c>
      <c r="BT23" s="12">
        <v>440839.89</v>
      </c>
      <c r="BU23" s="12">
        <v>455828.04</v>
      </c>
      <c r="BV23" s="12">
        <v>482740.02</v>
      </c>
      <c r="BW23" s="12">
        <v>482324.37</v>
      </c>
      <c r="BX23" s="12">
        <v>482324.37</v>
      </c>
      <c r="BY23" s="12">
        <v>440941.16</v>
      </c>
      <c r="BZ23" s="12">
        <v>488117.09</v>
      </c>
      <c r="CA23" s="12">
        <v>464087.5</v>
      </c>
      <c r="CB23" s="12">
        <v>476039.05</v>
      </c>
      <c r="CC23" s="12">
        <v>476928.45</v>
      </c>
      <c r="CD23" s="12">
        <v>483982.83</v>
      </c>
      <c r="CE23" s="12">
        <v>481665.04</v>
      </c>
      <c r="CF23" s="12">
        <v>498451.78</v>
      </c>
      <c r="CG23" s="12">
        <v>510355</v>
      </c>
      <c r="CH23" s="12">
        <v>524399.34</v>
      </c>
      <c r="CI23" s="12">
        <v>506744.73</v>
      </c>
      <c r="CJ23" s="12">
        <v>492176.72</v>
      </c>
      <c r="CK23" s="12">
        <v>511953.13</v>
      </c>
      <c r="CL23" s="12">
        <v>516238.83</v>
      </c>
      <c r="CM23" s="12">
        <v>502311.24</v>
      </c>
      <c r="CN23" s="12">
        <v>504045.61</v>
      </c>
      <c r="CO23" s="12">
        <v>517943.77</v>
      </c>
      <c r="CP23" s="12">
        <v>527011.25</v>
      </c>
      <c r="CQ23" s="12">
        <v>500905.06</v>
      </c>
      <c r="CR23" s="12">
        <v>500059.53</v>
      </c>
      <c r="CS23" s="12">
        <v>509748.27</v>
      </c>
      <c r="CT23" s="12">
        <v>499289.19</v>
      </c>
      <c r="CU23" s="12">
        <v>483082.11</v>
      </c>
      <c r="CV23" s="12">
        <v>488857.71</v>
      </c>
      <c r="CW23" s="12">
        <v>504341.56</v>
      </c>
      <c r="CX23" s="12">
        <v>506941.87</v>
      </c>
      <c r="CY23" s="12">
        <v>483286.14</v>
      </c>
      <c r="CZ23" s="12">
        <v>513999.89</v>
      </c>
      <c r="DA23" s="12">
        <v>512755.31</v>
      </c>
    </row>
    <row r="24" spans="1:105" s="12" customFormat="1" ht="12.75">
      <c r="A24" s="12" t="s">
        <v>6</v>
      </c>
      <c r="B24" s="12">
        <v>180424</v>
      </c>
      <c r="C24" s="12">
        <v>194635</v>
      </c>
      <c r="D24" s="12">
        <v>159707</v>
      </c>
      <c r="E24" s="12">
        <v>165202</v>
      </c>
      <c r="F24" s="12">
        <v>172954</v>
      </c>
      <c r="G24" s="12">
        <v>196442</v>
      </c>
      <c r="H24" s="12">
        <v>68313</v>
      </c>
      <c r="I24" s="12">
        <v>70111</v>
      </c>
      <c r="J24" s="12">
        <v>73153</v>
      </c>
      <c r="K24" s="12">
        <v>73195</v>
      </c>
      <c r="L24" s="12">
        <v>82311</v>
      </c>
      <c r="M24" s="12">
        <v>102005</v>
      </c>
      <c r="N24" s="12">
        <v>116903</v>
      </c>
      <c r="O24" s="12">
        <v>107245</v>
      </c>
      <c r="P24" s="12">
        <v>117666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</row>
    <row r="25" spans="1:32" s="12" customFormat="1" ht="12.75">
      <c r="A25" s="12" t="s">
        <v>44</v>
      </c>
      <c r="B25" s="12">
        <v>227015</v>
      </c>
      <c r="C25" s="12">
        <v>227015</v>
      </c>
      <c r="D25" s="12">
        <v>227015</v>
      </c>
      <c r="E25" s="12">
        <v>227015</v>
      </c>
      <c r="F25" s="12">
        <v>227015</v>
      </c>
      <c r="G25" s="12">
        <v>227015</v>
      </c>
      <c r="H25" s="12">
        <v>242464</v>
      </c>
      <c r="I25" s="12">
        <v>242464</v>
      </c>
      <c r="J25" s="12">
        <v>250514</v>
      </c>
      <c r="K25" s="12">
        <v>250514</v>
      </c>
      <c r="L25" s="12">
        <v>250514</v>
      </c>
      <c r="M25" s="12">
        <v>250514</v>
      </c>
      <c r="N25" s="12">
        <v>250514</v>
      </c>
      <c r="O25" s="12">
        <v>250514</v>
      </c>
      <c r="P25" s="12">
        <v>250514</v>
      </c>
      <c r="Q25" s="12">
        <v>260952</v>
      </c>
      <c r="R25" s="12">
        <v>260952</v>
      </c>
      <c r="S25" s="12">
        <v>260952</v>
      </c>
      <c r="T25" s="12">
        <v>260952</v>
      </c>
      <c r="U25" s="12">
        <v>260952</v>
      </c>
      <c r="V25" s="12">
        <v>260952</v>
      </c>
      <c r="W25" s="12">
        <v>260952</v>
      </c>
      <c r="X25" s="12">
        <v>260952</v>
      </c>
      <c r="Y25" s="12">
        <v>271691</v>
      </c>
      <c r="Z25" s="12">
        <v>271691</v>
      </c>
      <c r="AA25" s="12">
        <v>271691</v>
      </c>
      <c r="AB25" s="12">
        <v>271691</v>
      </c>
      <c r="AC25" s="12">
        <v>271691</v>
      </c>
      <c r="AD25" s="12">
        <v>271691</v>
      </c>
      <c r="AE25" s="12">
        <v>286423</v>
      </c>
      <c r="AF25" s="12">
        <v>286423</v>
      </c>
    </row>
    <row r="26" spans="1:105" s="12" customFormat="1" ht="12.75">
      <c r="A26" s="12" t="s">
        <v>43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5650</v>
      </c>
      <c r="H26" s="12">
        <v>3130</v>
      </c>
      <c r="I26" s="12">
        <v>5174</v>
      </c>
      <c r="J26" s="12">
        <v>0</v>
      </c>
      <c r="K26" s="12">
        <v>0</v>
      </c>
      <c r="L26" s="12">
        <v>1073</v>
      </c>
      <c r="M26" s="12">
        <v>0</v>
      </c>
      <c r="N26" s="12">
        <v>0</v>
      </c>
      <c r="O26" s="12">
        <v>0</v>
      </c>
      <c r="P26" s="12">
        <v>0</v>
      </c>
      <c r="Q26" s="12">
        <v>6437</v>
      </c>
      <c r="R26" s="12">
        <v>14741</v>
      </c>
      <c r="S26" s="12">
        <v>18702</v>
      </c>
      <c r="T26" s="12">
        <v>21436</v>
      </c>
      <c r="U26" s="12">
        <v>15886</v>
      </c>
      <c r="V26" s="12">
        <v>1735</v>
      </c>
      <c r="W26" s="12">
        <v>4651</v>
      </c>
      <c r="X26" s="12">
        <v>8380</v>
      </c>
      <c r="Y26" s="12">
        <v>5012</v>
      </c>
      <c r="Z26" s="12">
        <v>6169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286423</v>
      </c>
      <c r="AH26" s="12">
        <v>287360</v>
      </c>
      <c r="AI26" s="12">
        <v>287360</v>
      </c>
      <c r="AJ26" s="12">
        <v>287360</v>
      </c>
      <c r="AK26" s="12">
        <v>287360</v>
      </c>
      <c r="AL26" s="12">
        <v>287360</v>
      </c>
      <c r="AM26" s="12">
        <v>287360</v>
      </c>
      <c r="AN26" s="12">
        <v>300000</v>
      </c>
      <c r="AO26" s="12">
        <v>300000</v>
      </c>
      <c r="AP26" s="12">
        <v>300000</v>
      </c>
      <c r="AQ26" s="12">
        <v>300000</v>
      </c>
      <c r="AR26" s="12">
        <v>300000</v>
      </c>
      <c r="AS26" s="12">
        <v>320000</v>
      </c>
      <c r="AT26" s="12">
        <v>320000</v>
      </c>
      <c r="AU26" s="12">
        <v>320000</v>
      </c>
      <c r="AV26" s="12">
        <v>340000</v>
      </c>
      <c r="AW26" s="12">
        <v>340000</v>
      </c>
      <c r="AX26" s="12">
        <v>340000</v>
      </c>
      <c r="AY26" s="12">
        <v>340000</v>
      </c>
      <c r="AZ26" s="12">
        <v>340000</v>
      </c>
      <c r="BA26" s="12">
        <v>340000</v>
      </c>
      <c r="BB26" s="12">
        <v>340000</v>
      </c>
      <c r="BC26" s="12">
        <v>340000</v>
      </c>
      <c r="BD26" s="12">
        <v>340000</v>
      </c>
      <c r="BE26" s="12">
        <v>340000</v>
      </c>
      <c r="BF26" s="12">
        <v>340000</v>
      </c>
      <c r="BG26" s="12">
        <v>340000</v>
      </c>
      <c r="BH26" s="12">
        <v>340000</v>
      </c>
      <c r="BI26" s="12">
        <v>340000</v>
      </c>
      <c r="BJ26" s="12">
        <v>340000</v>
      </c>
      <c r="BK26" s="12">
        <v>340000</v>
      </c>
      <c r="BL26" s="12">
        <v>340000</v>
      </c>
      <c r="BM26" s="12">
        <v>340000</v>
      </c>
      <c r="BN26" s="12">
        <v>340000</v>
      </c>
      <c r="BO26" s="12">
        <v>340000</v>
      </c>
      <c r="BP26" s="12">
        <v>340000</v>
      </c>
      <c r="BQ26" s="12">
        <v>340000</v>
      </c>
      <c r="BR26" s="12">
        <v>340000</v>
      </c>
      <c r="BS26" s="12">
        <v>340000</v>
      </c>
      <c r="BT26" s="12">
        <v>340000</v>
      </c>
      <c r="BU26" s="12">
        <v>340000</v>
      </c>
      <c r="BV26" s="12">
        <v>340000</v>
      </c>
      <c r="BW26" s="12">
        <v>340000</v>
      </c>
      <c r="BX26" s="12">
        <v>340000</v>
      </c>
      <c r="BY26" s="12">
        <v>340000</v>
      </c>
      <c r="BZ26" s="12">
        <v>340000</v>
      </c>
      <c r="CA26" s="12">
        <v>340000</v>
      </c>
      <c r="CB26" s="12">
        <v>340000</v>
      </c>
      <c r="CC26" s="12">
        <v>340000</v>
      </c>
      <c r="CD26" s="12">
        <v>340000</v>
      </c>
      <c r="CE26" s="12">
        <v>340000</v>
      </c>
      <c r="CF26" s="12">
        <v>340000</v>
      </c>
      <c r="CG26" s="12">
        <v>340000</v>
      </c>
      <c r="CH26" s="12">
        <v>340000</v>
      </c>
      <c r="CI26" s="12">
        <v>340000</v>
      </c>
      <c r="CJ26" s="12">
        <v>340000</v>
      </c>
      <c r="CK26" s="12">
        <v>500000</v>
      </c>
      <c r="CL26" s="12">
        <v>500000</v>
      </c>
      <c r="CM26" s="12">
        <v>500000</v>
      </c>
      <c r="CN26" s="12">
        <v>500000</v>
      </c>
      <c r="CO26" s="12">
        <v>500000</v>
      </c>
      <c r="CP26" s="12">
        <v>500000</v>
      </c>
      <c r="CQ26" s="12">
        <v>500000</v>
      </c>
      <c r="CR26" s="12">
        <v>490000</v>
      </c>
      <c r="CS26" s="12">
        <v>490000</v>
      </c>
      <c r="CT26" s="12">
        <v>490000</v>
      </c>
      <c r="CU26" s="12">
        <v>490000</v>
      </c>
      <c r="CV26" s="12">
        <v>490000</v>
      </c>
      <c r="CW26" s="12">
        <v>500000</v>
      </c>
      <c r="CX26" s="12">
        <v>500000</v>
      </c>
      <c r="CY26" s="12">
        <v>500000</v>
      </c>
      <c r="CZ26" s="12">
        <v>500000</v>
      </c>
      <c r="DA26" s="12">
        <v>500000</v>
      </c>
    </row>
    <row r="27" spans="1:105" s="12" customFormat="1" ht="12.75">
      <c r="A27" s="12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9230</v>
      </c>
      <c r="AB27" s="12">
        <v>3142</v>
      </c>
      <c r="AC27" s="12">
        <v>4306</v>
      </c>
      <c r="AD27" s="12">
        <v>1916</v>
      </c>
      <c r="AE27" s="12">
        <v>3505</v>
      </c>
      <c r="AF27" s="12">
        <v>4442</v>
      </c>
      <c r="AG27" s="12">
        <v>4631</v>
      </c>
      <c r="AH27" s="12">
        <v>3236</v>
      </c>
      <c r="AI27" s="12">
        <v>4372</v>
      </c>
      <c r="AJ27" s="12">
        <v>0</v>
      </c>
      <c r="AK27" s="12">
        <v>1425</v>
      </c>
      <c r="AL27" s="12">
        <v>2446</v>
      </c>
      <c r="AM27" s="12">
        <v>6124</v>
      </c>
      <c r="AN27" s="12">
        <v>0</v>
      </c>
      <c r="AO27" s="12">
        <v>3012</v>
      </c>
      <c r="AP27" s="12">
        <v>2818</v>
      </c>
      <c r="AQ27" s="12">
        <v>3975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</row>
    <row r="28" spans="1:105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</row>
    <row r="29" spans="1:105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</row>
    <row r="30" spans="1:105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</row>
    <row r="31" spans="2:122" s="12" customFormat="1" ht="12.75">
      <c r="B31" s="12">
        <f aca="true" t="shared" si="9" ref="B31:L31">SUM(B23:B30)</f>
        <v>450861</v>
      </c>
      <c r="C31" s="12">
        <f t="shared" si="9"/>
        <v>488875</v>
      </c>
      <c r="D31" s="12">
        <f t="shared" si="9"/>
        <v>472718</v>
      </c>
      <c r="E31" s="12">
        <f t="shared" si="9"/>
        <v>449399</v>
      </c>
      <c r="F31" s="12">
        <f t="shared" si="9"/>
        <v>479939</v>
      </c>
      <c r="G31" s="12">
        <f t="shared" si="9"/>
        <v>474052</v>
      </c>
      <c r="H31" s="12">
        <f t="shared" si="9"/>
        <v>502653</v>
      </c>
      <c r="I31" s="12">
        <f t="shared" si="9"/>
        <v>497785</v>
      </c>
      <c r="J31" s="12">
        <f>SUM(J23:J30)</f>
        <v>507368</v>
      </c>
      <c r="K31" s="12">
        <f t="shared" si="9"/>
        <v>508917</v>
      </c>
      <c r="L31" s="12">
        <f t="shared" si="9"/>
        <v>493511</v>
      </c>
      <c r="M31" s="12">
        <f aca="true" t="shared" si="10" ref="M31:AD31">SUM(M23:M30)</f>
        <v>503879</v>
      </c>
      <c r="N31" s="12">
        <f t="shared" si="10"/>
        <v>519859</v>
      </c>
      <c r="O31" s="12">
        <f t="shared" si="10"/>
        <v>508405</v>
      </c>
      <c r="P31" s="12">
        <f t="shared" si="10"/>
        <v>506602</v>
      </c>
      <c r="Q31" s="12">
        <f t="shared" si="10"/>
        <v>516558</v>
      </c>
      <c r="R31" s="12">
        <f t="shared" si="10"/>
        <v>581439</v>
      </c>
      <c r="S31" s="12">
        <f t="shared" si="10"/>
        <v>549392</v>
      </c>
      <c r="T31" s="12">
        <f t="shared" si="10"/>
        <v>555908</v>
      </c>
      <c r="U31" s="12">
        <f t="shared" si="10"/>
        <v>547092</v>
      </c>
      <c r="V31" s="12">
        <f t="shared" si="10"/>
        <v>539769</v>
      </c>
      <c r="W31" s="12">
        <f t="shared" si="10"/>
        <v>547242</v>
      </c>
      <c r="X31" s="12">
        <f t="shared" si="10"/>
        <v>560847</v>
      </c>
      <c r="Y31" s="12">
        <f t="shared" si="10"/>
        <v>542711</v>
      </c>
      <c r="Z31" s="12">
        <f t="shared" si="10"/>
        <v>570704</v>
      </c>
      <c r="AA31" s="12">
        <f t="shared" si="10"/>
        <v>562912</v>
      </c>
      <c r="AB31" s="12">
        <f t="shared" si="10"/>
        <v>573007</v>
      </c>
      <c r="AC31" s="12">
        <f t="shared" si="10"/>
        <v>573583</v>
      </c>
      <c r="AD31" s="12">
        <f t="shared" si="10"/>
        <v>562039</v>
      </c>
      <c r="AE31" s="12">
        <f aca="true" t="shared" si="11" ref="AE31:AM31">SUM(AE23:AE30)</f>
        <v>569793</v>
      </c>
      <c r="AF31" s="12">
        <f t="shared" si="11"/>
        <v>590196</v>
      </c>
      <c r="AG31" s="12">
        <f t="shared" si="11"/>
        <v>593178</v>
      </c>
      <c r="AH31" s="12">
        <f t="shared" si="11"/>
        <v>587117</v>
      </c>
      <c r="AI31" s="12">
        <f t="shared" si="11"/>
        <v>604099</v>
      </c>
      <c r="AJ31" s="12">
        <f t="shared" si="11"/>
        <v>599355</v>
      </c>
      <c r="AK31" s="12">
        <f t="shared" si="11"/>
        <v>577533</v>
      </c>
      <c r="AL31" s="12">
        <f t="shared" si="11"/>
        <v>591648</v>
      </c>
      <c r="AM31" s="12">
        <f t="shared" si="11"/>
        <v>605285</v>
      </c>
      <c r="AN31" s="12">
        <f aca="true" t="shared" si="12" ref="AN31:BS31">SUM(AN23:AN30)</f>
        <v>600430</v>
      </c>
      <c r="AO31" s="12">
        <f t="shared" si="12"/>
        <v>593628</v>
      </c>
      <c r="AP31" s="12">
        <f t="shared" si="12"/>
        <v>632574</v>
      </c>
      <c r="AQ31" s="12">
        <f t="shared" si="12"/>
        <v>619513</v>
      </c>
      <c r="AR31" s="12">
        <f>SUM(AR23:AR30)</f>
        <v>626756</v>
      </c>
      <c r="AS31" s="12">
        <f>SUM(AS23:AS30)</f>
        <v>639800</v>
      </c>
      <c r="AT31" s="12">
        <f>SUM(AT23:AT30)</f>
        <v>633182</v>
      </c>
      <c r="AU31" s="12">
        <f>SUM(AU23:AU30)</f>
        <v>647357</v>
      </c>
      <c r="AV31" s="12">
        <f t="shared" si="12"/>
        <v>680841</v>
      </c>
      <c r="AW31" s="12">
        <f t="shared" si="12"/>
        <v>675226.26</v>
      </c>
      <c r="AX31" s="12">
        <f t="shared" si="12"/>
        <v>622011.54</v>
      </c>
      <c r="AY31" s="12">
        <f t="shared" si="12"/>
        <v>670145.1599999999</v>
      </c>
      <c r="AZ31" s="12">
        <f t="shared" si="12"/>
        <v>683931.81</v>
      </c>
      <c r="BA31" s="12">
        <f t="shared" si="12"/>
        <v>670634.8200000001</v>
      </c>
      <c r="BB31" s="12">
        <f t="shared" si="12"/>
        <v>685163.19</v>
      </c>
      <c r="BC31" s="12">
        <f>SUM(BC23:BC30)</f>
        <v>680006.38</v>
      </c>
      <c r="BD31" s="12">
        <f>SUM(BD23:BD30)</f>
        <v>694569.64</v>
      </c>
      <c r="BE31" s="12">
        <f t="shared" si="12"/>
        <v>682556.99</v>
      </c>
      <c r="BF31" s="12">
        <f t="shared" si="12"/>
        <v>686365</v>
      </c>
      <c r="BG31" s="12">
        <f t="shared" si="12"/>
        <v>686365</v>
      </c>
      <c r="BH31" s="12">
        <f t="shared" si="12"/>
        <v>720140.03</v>
      </c>
      <c r="BI31" s="12">
        <f t="shared" si="12"/>
        <v>735956.8400000001</v>
      </c>
      <c r="BJ31" s="12">
        <f t="shared" si="12"/>
        <v>725348.99</v>
      </c>
      <c r="BK31" s="12">
        <f t="shared" si="12"/>
        <v>725348.99</v>
      </c>
      <c r="BL31" s="12">
        <f t="shared" si="12"/>
        <v>741982.19</v>
      </c>
      <c r="BM31" s="12">
        <f t="shared" si="12"/>
        <v>758064.62</v>
      </c>
      <c r="BN31" s="12">
        <f t="shared" si="12"/>
        <v>759304.1799999999</v>
      </c>
      <c r="BO31" s="12">
        <f t="shared" si="12"/>
        <v>737695.25</v>
      </c>
      <c r="BP31" s="12">
        <f t="shared" si="12"/>
        <v>737695.25</v>
      </c>
      <c r="BQ31" s="12">
        <f t="shared" si="12"/>
        <v>755662.6699999999</v>
      </c>
      <c r="BR31" s="12">
        <f t="shared" si="12"/>
        <v>755662.6699999999</v>
      </c>
      <c r="BS31" s="12">
        <f t="shared" si="12"/>
        <v>795828.04</v>
      </c>
      <c r="BT31" s="12">
        <f aca="true" t="shared" si="13" ref="BT31:CY31">SUM(BT23:BT30)</f>
        <v>780839.89</v>
      </c>
      <c r="BU31" s="12">
        <f t="shared" si="13"/>
        <v>795828.04</v>
      </c>
      <c r="BV31" s="12">
        <f t="shared" si="13"/>
        <v>822740.02</v>
      </c>
      <c r="BW31" s="12">
        <f t="shared" si="13"/>
        <v>822324.37</v>
      </c>
      <c r="BX31" s="12">
        <f t="shared" si="13"/>
        <v>822324.37</v>
      </c>
      <c r="BY31" s="12">
        <f t="shared" si="13"/>
        <v>780941.1599999999</v>
      </c>
      <c r="BZ31" s="12">
        <f t="shared" si="13"/>
        <v>828117.0900000001</v>
      </c>
      <c r="CA31" s="12">
        <f t="shared" si="13"/>
        <v>804087.5</v>
      </c>
      <c r="CB31" s="12">
        <f t="shared" si="13"/>
        <v>816039.05</v>
      </c>
      <c r="CC31" s="12">
        <f t="shared" si="13"/>
        <v>816928.45</v>
      </c>
      <c r="CD31" s="12">
        <f t="shared" si="13"/>
        <v>823982.8300000001</v>
      </c>
      <c r="CE31" s="12">
        <f t="shared" si="13"/>
        <v>821665.04</v>
      </c>
      <c r="CF31" s="12">
        <f>SUM(CF23:CF30)</f>
        <v>838451.78</v>
      </c>
      <c r="CG31" s="12">
        <f>SUM(CG23:CG30)</f>
        <v>850355</v>
      </c>
      <c r="CH31" s="12">
        <f t="shared" si="13"/>
        <v>864399.34</v>
      </c>
      <c r="CI31" s="12">
        <f t="shared" si="13"/>
        <v>846744.73</v>
      </c>
      <c r="CJ31" s="12">
        <f t="shared" si="13"/>
        <v>832176.72</v>
      </c>
      <c r="CK31" s="12">
        <f>SUM(CK23:CK30)</f>
        <v>1011953.13</v>
      </c>
      <c r="CL31" s="12">
        <f t="shared" si="13"/>
        <v>1016238.8300000001</v>
      </c>
      <c r="CM31" s="12">
        <f>SUM(CM23:CM30)</f>
        <v>1002311.24</v>
      </c>
      <c r="CN31" s="12">
        <f t="shared" si="13"/>
        <v>1004045.61</v>
      </c>
      <c r="CO31" s="12">
        <f t="shared" si="13"/>
        <v>1017943.77</v>
      </c>
      <c r="CP31" s="12">
        <f t="shared" si="13"/>
        <v>1027011.25</v>
      </c>
      <c r="CQ31" s="12">
        <f t="shared" si="13"/>
        <v>1000905.06</v>
      </c>
      <c r="CR31" s="12">
        <f t="shared" si="13"/>
        <v>990059.53</v>
      </c>
      <c r="CS31" s="12">
        <f t="shared" si="13"/>
        <v>999748.27</v>
      </c>
      <c r="CT31" s="12">
        <f t="shared" si="13"/>
        <v>989289.19</v>
      </c>
      <c r="CU31" s="12">
        <f t="shared" si="13"/>
        <v>973082.11</v>
      </c>
      <c r="CV31" s="12">
        <f t="shared" si="13"/>
        <v>978857.71</v>
      </c>
      <c r="CW31" s="12">
        <f t="shared" si="13"/>
        <v>1004341.56</v>
      </c>
      <c r="CX31" s="12">
        <f t="shared" si="13"/>
        <v>1006941.87</v>
      </c>
      <c r="CY31" s="12">
        <f t="shared" si="13"/>
        <v>983286.14</v>
      </c>
      <c r="CZ31" s="12">
        <f aca="true" t="shared" si="14" ref="CZ31:DR31">SUM(CZ23:CZ30)</f>
        <v>1013999.89</v>
      </c>
      <c r="DA31" s="12">
        <f>SUM(DA23:DA30)</f>
        <v>1012755.31</v>
      </c>
      <c r="DB31" s="12">
        <f t="shared" si="14"/>
        <v>0</v>
      </c>
      <c r="DC31" s="12">
        <f t="shared" si="14"/>
        <v>0</v>
      </c>
      <c r="DD31" s="12">
        <f t="shared" si="14"/>
        <v>0</v>
      </c>
      <c r="DE31" s="12">
        <f t="shared" si="14"/>
        <v>0</v>
      </c>
      <c r="DF31" s="12">
        <f t="shared" si="14"/>
        <v>0</v>
      </c>
      <c r="DG31" s="12">
        <f t="shared" si="14"/>
        <v>0</v>
      </c>
      <c r="DH31" s="12">
        <f t="shared" si="14"/>
        <v>0</v>
      </c>
      <c r="DI31" s="12">
        <f t="shared" si="14"/>
        <v>0</v>
      </c>
      <c r="DJ31" s="12">
        <f t="shared" si="14"/>
        <v>0</v>
      </c>
      <c r="DK31" s="12">
        <f t="shared" si="14"/>
        <v>0</v>
      </c>
      <c r="DL31" s="12">
        <f t="shared" si="14"/>
        <v>0</v>
      </c>
      <c r="DM31" s="12">
        <f t="shared" si="14"/>
        <v>0</v>
      </c>
      <c r="DN31" s="12">
        <f t="shared" si="14"/>
        <v>0</v>
      </c>
      <c r="DO31" s="12">
        <f t="shared" si="14"/>
        <v>0</v>
      </c>
      <c r="DP31" s="12">
        <f t="shared" si="14"/>
        <v>0</v>
      </c>
      <c r="DQ31" s="12">
        <f t="shared" si="14"/>
        <v>0</v>
      </c>
      <c r="DR31" s="12">
        <f t="shared" si="14"/>
        <v>0</v>
      </c>
    </row>
    <row r="33" spans="1:129" ht="12.75">
      <c r="A33" s="12" t="s">
        <v>12</v>
      </c>
      <c r="B33" s="12">
        <v>72659</v>
      </c>
      <c r="C33" s="12">
        <v>52343</v>
      </c>
      <c r="D33" s="12">
        <v>49174</v>
      </c>
      <c r="E33" s="12">
        <v>64844</v>
      </c>
      <c r="F33" s="12">
        <v>60828</v>
      </c>
      <c r="G33" s="12">
        <v>68439</v>
      </c>
      <c r="H33" s="12">
        <v>52569</v>
      </c>
      <c r="I33" s="12">
        <v>57792</v>
      </c>
      <c r="J33" s="12">
        <v>50040</v>
      </c>
      <c r="K33" s="12">
        <v>45861</v>
      </c>
      <c r="L33" s="12">
        <v>62875</v>
      </c>
      <c r="M33" s="12">
        <v>74006</v>
      </c>
      <c r="N33" s="12">
        <v>74539</v>
      </c>
      <c r="O33" s="12">
        <v>84162</v>
      </c>
      <c r="P33" s="12">
        <v>103252</v>
      </c>
      <c r="Q33" s="12">
        <v>114252</v>
      </c>
      <c r="R33" s="12">
        <v>82143</v>
      </c>
      <c r="S33" s="12">
        <v>79577</v>
      </c>
      <c r="T33" s="12">
        <v>70437</v>
      </c>
      <c r="U33" s="12">
        <v>80052</v>
      </c>
      <c r="V33" s="12">
        <v>77977</v>
      </c>
      <c r="W33" s="12">
        <v>79478</v>
      </c>
      <c r="X33" s="12">
        <v>73102</v>
      </c>
      <c r="Y33" s="12">
        <v>83940</v>
      </c>
      <c r="Z33" s="12">
        <v>85846</v>
      </c>
      <c r="AA33" s="12">
        <v>87765</v>
      </c>
      <c r="AB33" s="12">
        <v>82681</v>
      </c>
      <c r="AC33" s="12">
        <v>73549</v>
      </c>
      <c r="AD33" s="12">
        <v>78492</v>
      </c>
      <c r="AE33" s="12">
        <v>82796</v>
      </c>
      <c r="AF33" s="12">
        <v>84342</v>
      </c>
      <c r="AG33" s="12">
        <v>75740</v>
      </c>
      <c r="AH33" s="12">
        <v>83854</v>
      </c>
      <c r="AI33" s="12">
        <v>84652</v>
      </c>
      <c r="AJ33" s="12">
        <v>73094</v>
      </c>
      <c r="AK33" s="12">
        <v>84733</v>
      </c>
      <c r="AL33" s="12">
        <v>83374</v>
      </c>
      <c r="AM33" s="12">
        <v>87666</v>
      </c>
      <c r="AN33" s="12">
        <v>84169</v>
      </c>
      <c r="AO33" s="12">
        <v>93045</v>
      </c>
      <c r="AP33" s="12">
        <v>81138</v>
      </c>
      <c r="AQ33" s="12">
        <v>85108</v>
      </c>
      <c r="AR33" s="12">
        <v>80177</v>
      </c>
      <c r="AS33" s="12">
        <v>78547</v>
      </c>
      <c r="AT33" s="12">
        <v>79389</v>
      </c>
      <c r="AU33" s="12">
        <v>82908</v>
      </c>
      <c r="AV33" s="12">
        <v>71492</v>
      </c>
      <c r="AW33" s="12">
        <v>71609.44</v>
      </c>
      <c r="AX33" s="12">
        <v>88322.27</v>
      </c>
      <c r="AY33" s="12">
        <v>92322.72</v>
      </c>
      <c r="AZ33" s="12">
        <v>89332.17</v>
      </c>
      <c r="BA33" s="12">
        <v>102727.64</v>
      </c>
      <c r="BB33" s="12">
        <v>89332.17</v>
      </c>
      <c r="BC33" s="12">
        <v>62844.71</v>
      </c>
      <c r="BD33" s="12">
        <v>89332.17</v>
      </c>
      <c r="BE33" s="12">
        <v>23456.72</v>
      </c>
      <c r="BF33" s="12">
        <v>14058.02</v>
      </c>
      <c r="BG33" s="12">
        <v>60269.32</v>
      </c>
      <c r="BH33" s="12">
        <v>28882.75</v>
      </c>
      <c r="BI33" s="12">
        <v>21592.18</v>
      </c>
      <c r="BJ33" s="12">
        <v>24364.74</v>
      </c>
      <c r="BK33" s="12">
        <v>23739.92</v>
      </c>
      <c r="BL33" s="12">
        <v>33572.39</v>
      </c>
      <c r="BM33" s="12">
        <v>28083.2</v>
      </c>
      <c r="BN33" s="12">
        <v>21781.53</v>
      </c>
      <c r="BO33" s="12">
        <v>25468.83</v>
      </c>
      <c r="BP33" s="12">
        <v>25468.83</v>
      </c>
      <c r="BQ33" s="12">
        <v>40973.96</v>
      </c>
      <c r="BR33" s="12">
        <v>40973.96</v>
      </c>
      <c r="BS33" s="12">
        <v>20500.97</v>
      </c>
      <c r="BT33" s="12">
        <v>26427.86</v>
      </c>
      <c r="BU33" s="12">
        <v>27062.97</v>
      </c>
      <c r="BV33" s="12">
        <v>7465.2</v>
      </c>
      <c r="BW33" s="12">
        <v>50495.45</v>
      </c>
      <c r="BX33" s="12">
        <v>36452.32</v>
      </c>
      <c r="BY33" s="12">
        <v>35200.57</v>
      </c>
      <c r="BZ33" s="12">
        <v>32053.37</v>
      </c>
      <c r="CA33" s="12">
        <v>18972.37</v>
      </c>
      <c r="CB33" s="12">
        <v>19287.16</v>
      </c>
      <c r="CC33" s="12">
        <v>12844.72</v>
      </c>
      <c r="CD33" s="12">
        <v>27860.49</v>
      </c>
      <c r="CE33" s="12">
        <v>24845.79</v>
      </c>
      <c r="CF33" s="12">
        <v>25419.86</v>
      </c>
      <c r="CG33" s="12">
        <v>23362.18</v>
      </c>
      <c r="CH33" s="12">
        <v>10818.48</v>
      </c>
      <c r="CI33" s="12">
        <v>13669.98</v>
      </c>
      <c r="CJ33" s="12">
        <v>28284.58</v>
      </c>
      <c r="CK33" s="12">
        <v>25429.29</v>
      </c>
      <c r="CL33" s="12">
        <v>22651.17</v>
      </c>
      <c r="CM33" s="12">
        <v>25284.05</v>
      </c>
      <c r="CN33" s="12">
        <v>26918.6</v>
      </c>
      <c r="CO33" s="12">
        <v>18573.6</v>
      </c>
      <c r="CP33" s="12">
        <v>10706.49</v>
      </c>
      <c r="CQ33" s="12">
        <v>12001</v>
      </c>
      <c r="CR33" s="12">
        <v>75960.37</v>
      </c>
      <c r="CS33" s="12">
        <v>80697.23</v>
      </c>
      <c r="CT33" s="12">
        <v>85455.6</v>
      </c>
      <c r="CU33" s="12">
        <v>94833.61</v>
      </c>
      <c r="CV33" s="12">
        <v>105236.5</v>
      </c>
      <c r="CW33" s="12">
        <v>102827.72</v>
      </c>
      <c r="CX33" s="12">
        <v>104714.81</v>
      </c>
      <c r="CY33" s="12">
        <v>139016.27</v>
      </c>
      <c r="CZ33" s="12">
        <v>141677.45</v>
      </c>
      <c r="DA33" s="12">
        <v>148707.43</v>
      </c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05" s="13" customFormat="1" ht="12.75">
      <c r="A34" s="13" t="s">
        <v>13</v>
      </c>
      <c r="B34" s="13">
        <v>0.0769</v>
      </c>
      <c r="C34" s="13">
        <v>0.0553</v>
      </c>
      <c r="D34" s="13">
        <v>0.052</v>
      </c>
      <c r="E34" s="13">
        <v>0.069</v>
      </c>
      <c r="F34" s="13">
        <v>0.064</v>
      </c>
      <c r="G34" s="13">
        <v>0.068</v>
      </c>
      <c r="H34" s="13">
        <v>0.052</v>
      </c>
      <c r="I34" s="13">
        <v>0.057</v>
      </c>
      <c r="J34" s="13">
        <v>0.048</v>
      </c>
      <c r="K34" s="13">
        <v>0.044</v>
      </c>
      <c r="L34" s="13">
        <v>0.06</v>
      </c>
      <c r="M34" s="13">
        <v>0.071</v>
      </c>
      <c r="N34" s="13">
        <v>0.071</v>
      </c>
      <c r="O34" s="13">
        <v>0.0806</v>
      </c>
      <c r="P34" s="13">
        <v>0.0989</v>
      </c>
      <c r="Q34" s="13">
        <v>0.1095</v>
      </c>
      <c r="R34" s="13">
        <v>0.0787</v>
      </c>
      <c r="S34" s="13">
        <v>0.0701</v>
      </c>
      <c r="T34" s="13">
        <v>0.0626</v>
      </c>
      <c r="U34" s="13">
        <v>0.0728</v>
      </c>
      <c r="V34" s="13">
        <v>0.07</v>
      </c>
      <c r="W34" s="13">
        <v>0.0711</v>
      </c>
      <c r="X34" s="13">
        <v>0.0646</v>
      </c>
      <c r="Y34" s="13">
        <v>0.0728</v>
      </c>
      <c r="Z34" s="13">
        <v>0.0743</v>
      </c>
      <c r="AA34" s="13">
        <v>0.0759</v>
      </c>
      <c r="AB34" s="13">
        <v>0.0709</v>
      </c>
      <c r="AC34" s="13">
        <v>0.0626</v>
      </c>
      <c r="AD34" s="13">
        <v>0.0658</v>
      </c>
      <c r="AE34" s="13">
        <v>0.07</v>
      </c>
      <c r="AF34" s="13">
        <v>0.0712</v>
      </c>
      <c r="AG34" s="13">
        <v>0.0638</v>
      </c>
      <c r="AH34" s="13">
        <v>0.0707</v>
      </c>
      <c r="AI34" s="13">
        <v>0.0706</v>
      </c>
      <c r="AJ34" s="13">
        <v>0.0612</v>
      </c>
      <c r="AK34" s="13">
        <v>0.07</v>
      </c>
      <c r="AL34" s="13">
        <v>0.0689</v>
      </c>
      <c r="AM34" s="13">
        <v>0.0656</v>
      </c>
      <c r="AN34" s="13">
        <v>0.0633</v>
      </c>
      <c r="AO34" s="13">
        <v>0.0691</v>
      </c>
      <c r="AP34" s="13">
        <v>0.0654</v>
      </c>
      <c r="AQ34" s="13">
        <v>0.0613</v>
      </c>
      <c r="AR34" s="13">
        <v>0.0577</v>
      </c>
      <c r="AS34" s="13">
        <v>0.0617</v>
      </c>
      <c r="AT34" s="13">
        <v>0.0614</v>
      </c>
      <c r="AU34" s="13">
        <v>0.0628</v>
      </c>
      <c r="AV34" s="13">
        <v>0.0523</v>
      </c>
      <c r="AW34" s="13">
        <v>0.0508</v>
      </c>
      <c r="AX34" s="13">
        <v>0.0692</v>
      </c>
      <c r="AY34" s="13">
        <v>0.0687</v>
      </c>
      <c r="AZ34" s="13">
        <v>0.0657</v>
      </c>
      <c r="BA34" s="13">
        <v>0.0755</v>
      </c>
      <c r="BB34" s="13">
        <v>0.0657</v>
      </c>
      <c r="BC34" s="13">
        <v>0.043</v>
      </c>
      <c r="BD34" s="13">
        <v>0.0657</v>
      </c>
      <c r="BE34" s="13">
        <v>0.0169</v>
      </c>
      <c r="BF34" s="13">
        <v>0.0167</v>
      </c>
      <c r="BG34" s="13">
        <v>0.0403</v>
      </c>
      <c r="BH34" s="13">
        <v>0.0187</v>
      </c>
      <c r="BI34" s="13">
        <v>0.0186</v>
      </c>
      <c r="BJ34" s="13">
        <v>0.0157</v>
      </c>
      <c r="BK34" s="13">
        <v>0.0144</v>
      </c>
      <c r="BL34" s="13">
        <v>0.0204</v>
      </c>
      <c r="BM34" s="13">
        <v>0.017</v>
      </c>
      <c r="BN34" s="13">
        <v>0.0132</v>
      </c>
      <c r="BO34" s="13">
        <v>0.0157</v>
      </c>
      <c r="BP34" s="13">
        <v>0.0157</v>
      </c>
      <c r="BQ34" s="13">
        <v>0.024</v>
      </c>
      <c r="BR34" s="13">
        <v>0.024</v>
      </c>
      <c r="BS34" s="13">
        <v>0.0115</v>
      </c>
      <c r="BT34" s="13">
        <v>0.0115</v>
      </c>
      <c r="BU34" s="13">
        <v>0.0148</v>
      </c>
      <c r="BV34" s="13">
        <v>0.0034</v>
      </c>
      <c r="BW34" s="13">
        <v>0.0268</v>
      </c>
      <c r="BX34" s="13">
        <v>0.0191</v>
      </c>
      <c r="BY34" s="13">
        <v>0.02</v>
      </c>
      <c r="BZ34" s="13">
        <v>0.0169</v>
      </c>
      <c r="CA34" s="13">
        <v>0.0096</v>
      </c>
      <c r="CB34" s="13">
        <v>0.0101</v>
      </c>
      <c r="CC34" s="13">
        <v>0.0067</v>
      </c>
      <c r="CD34" s="13">
        <v>0.0139</v>
      </c>
      <c r="CE34" s="13">
        <v>0.0123</v>
      </c>
      <c r="CF34" s="13">
        <v>0.0126</v>
      </c>
      <c r="CG34" s="13">
        <v>0.0115</v>
      </c>
      <c r="CH34" s="13">
        <v>0.0053</v>
      </c>
      <c r="CI34" s="13">
        <v>0.0067</v>
      </c>
      <c r="CJ34" s="13">
        <v>0.0139</v>
      </c>
      <c r="CK34" s="13">
        <v>0.0125</v>
      </c>
      <c r="CL34" s="13">
        <v>0.0112</v>
      </c>
      <c r="CM34" s="13">
        <v>0.0125</v>
      </c>
      <c r="CN34" s="13">
        <v>0.0133</v>
      </c>
      <c r="CO34" s="13">
        <v>0.0092</v>
      </c>
      <c r="CP34" s="13">
        <v>0.0053</v>
      </c>
      <c r="CQ34" s="13">
        <v>0.006</v>
      </c>
      <c r="CR34" s="13">
        <v>0.0381</v>
      </c>
      <c r="CS34" s="13">
        <v>0.0405</v>
      </c>
      <c r="CT34" s="13">
        <v>0.043</v>
      </c>
      <c r="CU34" s="13">
        <v>0.0479</v>
      </c>
      <c r="CV34" s="13">
        <v>0.0526</v>
      </c>
      <c r="CW34" s="13">
        <v>0.0515</v>
      </c>
      <c r="CX34" s="13">
        <v>0.0523</v>
      </c>
      <c r="CY34" s="13">
        <v>0.0649</v>
      </c>
      <c r="CZ34" s="13">
        <v>0.0689</v>
      </c>
      <c r="DA34" s="13">
        <v>0.0723</v>
      </c>
    </row>
    <row r="35" spans="1:129" ht="12.75">
      <c r="A35" s="12" t="s">
        <v>14</v>
      </c>
      <c r="B35" s="12">
        <v>24718</v>
      </c>
      <c r="C35" s="12">
        <v>11101</v>
      </c>
      <c r="D35" s="12">
        <v>10109</v>
      </c>
      <c r="E35" s="12">
        <v>17105</v>
      </c>
      <c r="F35" s="12">
        <v>15776</v>
      </c>
      <c r="G35" s="12">
        <v>17451</v>
      </c>
      <c r="H35" s="12">
        <v>14326</v>
      </c>
      <c r="I35" s="12">
        <v>14200</v>
      </c>
      <c r="J35" s="12">
        <v>19007</v>
      </c>
      <c r="K35" s="12">
        <v>18230</v>
      </c>
      <c r="L35" s="12">
        <v>25115</v>
      </c>
      <c r="M35" s="12">
        <v>30128</v>
      </c>
      <c r="N35" s="12">
        <v>33092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11883</v>
      </c>
      <c r="C36" s="12">
        <v>10113</v>
      </c>
      <c r="D36" s="12">
        <v>11623</v>
      </c>
      <c r="E36" s="12">
        <v>12105</v>
      </c>
      <c r="F36" s="12">
        <v>10294</v>
      </c>
      <c r="G36" s="12">
        <v>10746</v>
      </c>
      <c r="H36" s="12">
        <v>8443</v>
      </c>
      <c r="I36" s="12">
        <v>12297</v>
      </c>
      <c r="J36" s="12">
        <v>12638</v>
      </c>
      <c r="K36" s="12">
        <v>11744</v>
      </c>
      <c r="L36" s="12">
        <v>13544</v>
      </c>
      <c r="M36" s="12">
        <v>15907</v>
      </c>
      <c r="N36" s="12">
        <v>13361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9055</v>
      </c>
      <c r="C37" s="12">
        <v>9713</v>
      </c>
      <c r="D37" s="12">
        <v>5141</v>
      </c>
      <c r="E37" s="12">
        <v>9826</v>
      </c>
      <c r="F37" s="12">
        <v>7679</v>
      </c>
      <c r="G37" s="12">
        <v>10836</v>
      </c>
      <c r="H37" s="12">
        <v>5702</v>
      </c>
      <c r="I37" s="12">
        <v>6552</v>
      </c>
      <c r="J37" s="12">
        <v>6921</v>
      </c>
      <c r="K37" s="12">
        <v>5811</v>
      </c>
      <c r="L37" s="12">
        <v>8905</v>
      </c>
      <c r="M37" s="12">
        <v>9224</v>
      </c>
      <c r="N37" s="12">
        <v>8481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8453</v>
      </c>
      <c r="C38" s="12">
        <v>6346</v>
      </c>
      <c r="D38" s="12">
        <v>7781</v>
      </c>
      <c r="E38" s="12">
        <v>9966</v>
      </c>
      <c r="F38" s="12">
        <v>10666</v>
      </c>
      <c r="G38" s="12">
        <v>12011</v>
      </c>
      <c r="H38" s="12">
        <v>8877</v>
      </c>
      <c r="I38" s="12">
        <v>7982</v>
      </c>
      <c r="J38" s="12">
        <v>5333</v>
      </c>
      <c r="K38" s="12">
        <v>5202</v>
      </c>
      <c r="L38" s="12">
        <v>8082</v>
      </c>
      <c r="M38" s="12">
        <v>8582</v>
      </c>
      <c r="N38" s="12">
        <v>8382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18550</v>
      </c>
      <c r="C39" s="12">
        <v>15070</v>
      </c>
      <c r="D39" s="12">
        <v>14520</v>
      </c>
      <c r="E39" s="12">
        <v>15209</v>
      </c>
      <c r="F39" s="12">
        <v>16413</v>
      </c>
      <c r="G39" s="12">
        <v>17895</v>
      </c>
      <c r="H39" s="12">
        <v>15221</v>
      </c>
      <c r="I39" s="12">
        <v>16701</v>
      </c>
      <c r="J39" s="12">
        <v>6141</v>
      </c>
      <c r="K39" s="12">
        <v>4874</v>
      </c>
      <c r="L39" s="12">
        <v>7229</v>
      </c>
      <c r="M39" s="12">
        <v>10165</v>
      </c>
      <c r="N39" s="12">
        <v>11223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0" spans="5:34" ht="12.75">
      <c r="E40" s="12"/>
      <c r="N40" s="12"/>
      <c r="S40" s="12"/>
      <c r="V40" s="12"/>
      <c r="AG40" s="12"/>
      <c r="AH40" s="12"/>
    </row>
    <row r="41" spans="1:105" s="1" customFormat="1" ht="12.75">
      <c r="A41" s="1" t="s">
        <v>19</v>
      </c>
      <c r="B41" s="1">
        <v>319</v>
      </c>
      <c r="C41" s="1">
        <v>319</v>
      </c>
      <c r="D41" s="1">
        <v>319</v>
      </c>
      <c r="E41" s="1">
        <v>319</v>
      </c>
      <c r="F41" s="1">
        <v>319</v>
      </c>
      <c r="G41" s="1">
        <v>319</v>
      </c>
      <c r="H41" s="1">
        <v>319</v>
      </c>
      <c r="I41" s="1">
        <v>319</v>
      </c>
      <c r="J41" s="1">
        <v>318</v>
      </c>
      <c r="K41" s="1">
        <v>318</v>
      </c>
      <c r="L41" s="1">
        <v>318</v>
      </c>
      <c r="M41" s="1">
        <v>318</v>
      </c>
      <c r="N41" s="1">
        <v>318</v>
      </c>
      <c r="O41" s="1">
        <v>318</v>
      </c>
      <c r="P41" s="1">
        <v>318</v>
      </c>
      <c r="Q41" s="1">
        <v>318</v>
      </c>
      <c r="R41" s="1">
        <v>318</v>
      </c>
      <c r="S41" s="1">
        <v>318</v>
      </c>
      <c r="T41" s="1">
        <v>318</v>
      </c>
      <c r="U41" s="1">
        <v>318</v>
      </c>
      <c r="V41" s="1">
        <v>318</v>
      </c>
      <c r="W41" s="1">
        <v>318</v>
      </c>
      <c r="X41" s="1">
        <v>318</v>
      </c>
      <c r="Y41" s="1">
        <v>318</v>
      </c>
      <c r="Z41" s="1">
        <v>318</v>
      </c>
      <c r="AA41" s="1">
        <v>318</v>
      </c>
      <c r="AB41" s="1">
        <v>318</v>
      </c>
      <c r="AC41" s="1">
        <v>318</v>
      </c>
      <c r="AD41" s="1">
        <v>318</v>
      </c>
      <c r="AE41" s="1">
        <v>318</v>
      </c>
      <c r="AF41" s="1">
        <v>318</v>
      </c>
      <c r="AG41" s="1">
        <v>318</v>
      </c>
      <c r="AH41" s="1">
        <v>318</v>
      </c>
      <c r="AI41" s="1">
        <v>318</v>
      </c>
      <c r="AJ41" s="1">
        <v>317</v>
      </c>
      <c r="AK41" s="1">
        <v>317</v>
      </c>
      <c r="AL41" s="1">
        <v>317</v>
      </c>
      <c r="AM41" s="1">
        <v>317</v>
      </c>
      <c r="AN41" s="1">
        <v>315</v>
      </c>
      <c r="AO41" s="1">
        <v>315</v>
      </c>
      <c r="AP41" s="1">
        <v>315</v>
      </c>
      <c r="AQ41" s="1">
        <v>315</v>
      </c>
      <c r="AR41" s="1">
        <v>314</v>
      </c>
      <c r="AS41" s="1">
        <v>314</v>
      </c>
      <c r="AT41" s="1">
        <v>314</v>
      </c>
      <c r="AU41" s="1">
        <v>314</v>
      </c>
      <c r="AV41" s="1">
        <v>314</v>
      </c>
      <c r="AW41" s="1">
        <v>314</v>
      </c>
      <c r="AX41" s="1">
        <v>314</v>
      </c>
      <c r="AY41" s="1">
        <v>314</v>
      </c>
      <c r="AZ41" s="1">
        <v>314</v>
      </c>
      <c r="BA41" s="1">
        <v>314</v>
      </c>
      <c r="BB41" s="1">
        <v>314</v>
      </c>
      <c r="BC41" s="1">
        <v>312</v>
      </c>
      <c r="BD41" s="1">
        <v>312</v>
      </c>
      <c r="BE41" s="1">
        <v>312</v>
      </c>
      <c r="BF41" s="1">
        <v>312</v>
      </c>
      <c r="BG41" s="1">
        <v>312</v>
      </c>
      <c r="BH41" s="1">
        <v>319</v>
      </c>
      <c r="BI41" s="1">
        <v>319</v>
      </c>
      <c r="BJ41" s="1">
        <v>315</v>
      </c>
      <c r="BK41" s="1">
        <v>312</v>
      </c>
      <c r="BL41" s="1">
        <v>312</v>
      </c>
      <c r="BM41" s="1">
        <v>312</v>
      </c>
      <c r="BN41" s="1">
        <v>312</v>
      </c>
      <c r="BO41" s="1">
        <v>312</v>
      </c>
      <c r="BP41" s="1">
        <v>312</v>
      </c>
      <c r="BQ41" s="1">
        <v>314</v>
      </c>
      <c r="BR41" s="1">
        <v>314</v>
      </c>
      <c r="BS41" s="1">
        <v>314</v>
      </c>
      <c r="BT41" s="1">
        <v>314</v>
      </c>
      <c r="BU41" s="1">
        <v>314</v>
      </c>
      <c r="BV41" s="1">
        <v>314</v>
      </c>
      <c r="BW41" s="1">
        <v>314</v>
      </c>
      <c r="BX41" s="1">
        <v>314</v>
      </c>
      <c r="BY41" s="1">
        <v>314</v>
      </c>
      <c r="BZ41" s="1">
        <v>314</v>
      </c>
      <c r="CA41" s="1">
        <v>314</v>
      </c>
      <c r="CB41" s="1">
        <v>314</v>
      </c>
      <c r="CC41" s="1">
        <v>314</v>
      </c>
      <c r="CD41" s="1">
        <v>314</v>
      </c>
      <c r="CE41" s="1">
        <v>314</v>
      </c>
      <c r="CF41" s="1">
        <v>314</v>
      </c>
      <c r="CG41" s="1">
        <v>314</v>
      </c>
      <c r="CH41" s="1">
        <v>314</v>
      </c>
      <c r="CI41" s="1">
        <v>314</v>
      </c>
      <c r="CJ41" s="1">
        <v>314</v>
      </c>
      <c r="CK41" s="1">
        <v>314</v>
      </c>
      <c r="CL41" s="1">
        <v>314</v>
      </c>
      <c r="CM41" s="1">
        <v>314</v>
      </c>
      <c r="CN41" s="1">
        <v>314</v>
      </c>
      <c r="CO41" s="1">
        <v>314</v>
      </c>
      <c r="CP41" s="1">
        <v>314</v>
      </c>
      <c r="CQ41" s="1">
        <v>314</v>
      </c>
      <c r="CR41" s="1">
        <v>314</v>
      </c>
      <c r="CS41" s="1">
        <v>314</v>
      </c>
      <c r="CT41" s="1">
        <v>314</v>
      </c>
      <c r="CU41" s="1">
        <v>314</v>
      </c>
      <c r="CV41" s="1">
        <v>319</v>
      </c>
      <c r="CW41" s="1">
        <v>319</v>
      </c>
      <c r="CX41" s="1">
        <v>319</v>
      </c>
      <c r="CY41" s="1">
        <v>319</v>
      </c>
      <c r="CZ41" s="1">
        <v>319</v>
      </c>
      <c r="DA41" s="1">
        <v>319</v>
      </c>
    </row>
    <row r="42" spans="1:105" s="1" customFormat="1" ht="12.75">
      <c r="A42" s="1" t="s">
        <v>20</v>
      </c>
      <c r="B42" s="1">
        <v>1</v>
      </c>
      <c r="C42" s="1">
        <v>0</v>
      </c>
      <c r="D42" s="1">
        <v>4</v>
      </c>
      <c r="E42" s="1">
        <v>5</v>
      </c>
      <c r="F42" s="1">
        <v>5</v>
      </c>
      <c r="G42" s="1">
        <v>2</v>
      </c>
      <c r="H42" s="1">
        <v>3</v>
      </c>
      <c r="I42" s="1">
        <v>4</v>
      </c>
      <c r="J42" s="1">
        <v>4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5</v>
      </c>
      <c r="Q42" s="1">
        <v>6</v>
      </c>
      <c r="R42" s="1">
        <v>2</v>
      </c>
      <c r="S42" s="1">
        <v>1</v>
      </c>
      <c r="T42" s="1">
        <v>2</v>
      </c>
      <c r="U42" s="1">
        <v>3</v>
      </c>
      <c r="V42" s="1">
        <v>2</v>
      </c>
      <c r="W42" s="1">
        <v>3</v>
      </c>
      <c r="X42" s="1">
        <v>3</v>
      </c>
      <c r="Y42" s="1">
        <v>0</v>
      </c>
      <c r="Z42" s="1">
        <v>1</v>
      </c>
      <c r="AA42" s="1">
        <v>2</v>
      </c>
      <c r="AB42" s="1">
        <v>2</v>
      </c>
      <c r="AC42" s="1">
        <v>5</v>
      </c>
      <c r="AD42" s="1">
        <v>1</v>
      </c>
      <c r="AE42" s="1">
        <v>1</v>
      </c>
      <c r="AF42" s="1">
        <v>3</v>
      </c>
      <c r="AG42" s="1">
        <v>2</v>
      </c>
      <c r="AH42" s="1">
        <v>1</v>
      </c>
      <c r="AI42" s="1">
        <v>0</v>
      </c>
      <c r="AJ42" s="1">
        <v>0</v>
      </c>
      <c r="AK42" s="1">
        <v>0</v>
      </c>
      <c r="AL42" s="1">
        <v>0</v>
      </c>
      <c r="AM42" s="1">
        <v>2</v>
      </c>
      <c r="AN42" s="1">
        <v>3</v>
      </c>
      <c r="AO42" s="1">
        <v>3</v>
      </c>
      <c r="AP42" s="1">
        <v>4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9</v>
      </c>
      <c r="DA42" s="1">
        <v>0</v>
      </c>
    </row>
    <row r="43" spans="1:105" s="1" customFormat="1" ht="12.75">
      <c r="A43" s="1" t="s">
        <v>21</v>
      </c>
      <c r="B43" s="1">
        <v>0</v>
      </c>
      <c r="C43" s="1">
        <v>0</v>
      </c>
      <c r="D43" s="1">
        <v>0</v>
      </c>
      <c r="E43" s="1">
        <v>0</v>
      </c>
      <c r="F43" s="1">
        <v>2</v>
      </c>
      <c r="G43" s="1">
        <v>1</v>
      </c>
      <c r="H43" s="1">
        <v>2</v>
      </c>
      <c r="I43" s="1">
        <v>3</v>
      </c>
      <c r="J43" s="1">
        <v>0</v>
      </c>
      <c r="K43" s="1">
        <v>0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5</v>
      </c>
      <c r="R43" s="1">
        <v>10</v>
      </c>
      <c r="S43" s="1">
        <v>7</v>
      </c>
      <c r="T43" s="1">
        <v>7</v>
      </c>
      <c r="U43" s="1">
        <v>4</v>
      </c>
      <c r="V43" s="1">
        <v>1</v>
      </c>
      <c r="W43" s="1">
        <v>2</v>
      </c>
      <c r="X43" s="1">
        <v>3</v>
      </c>
      <c r="Y43" s="1">
        <v>1</v>
      </c>
      <c r="Z43" s="1">
        <v>0</v>
      </c>
      <c r="AA43" s="1">
        <v>2</v>
      </c>
      <c r="AB43" s="1">
        <v>1</v>
      </c>
      <c r="AC43" s="1">
        <v>1</v>
      </c>
      <c r="AD43" s="1">
        <v>1</v>
      </c>
      <c r="AE43" s="1">
        <v>2</v>
      </c>
      <c r="AF43" s="1">
        <v>3</v>
      </c>
      <c r="AG43" s="1">
        <v>2</v>
      </c>
      <c r="AH43" s="1">
        <v>1</v>
      </c>
      <c r="AI43" s="1">
        <v>1</v>
      </c>
      <c r="AJ43" s="1">
        <v>0</v>
      </c>
      <c r="AK43" s="1">
        <v>0</v>
      </c>
      <c r="AL43" s="1">
        <v>0</v>
      </c>
      <c r="AM43" s="1">
        <v>2</v>
      </c>
      <c r="AN43" s="1">
        <v>0</v>
      </c>
      <c r="AO43" s="1">
        <v>2</v>
      </c>
      <c r="AP43" s="1">
        <v>1</v>
      </c>
      <c r="AQ43" s="1">
        <v>1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</row>
    <row r="44" s="1" customFormat="1" ht="12.75"/>
    <row r="45" spans="1:122" s="13" customFormat="1" ht="12.75">
      <c r="A45" s="13" t="s">
        <v>27</v>
      </c>
      <c r="B45" s="13">
        <f>ROUND(B43/B41,2)</f>
        <v>0</v>
      </c>
      <c r="C45" s="13">
        <f aca="true" t="shared" si="15" ref="C45:BN45">ROUND(C43/C41,2)</f>
        <v>0</v>
      </c>
      <c r="D45" s="13">
        <f t="shared" si="15"/>
        <v>0</v>
      </c>
      <c r="E45" s="13">
        <f t="shared" si="15"/>
        <v>0</v>
      </c>
      <c r="F45" s="13">
        <f t="shared" si="15"/>
        <v>0.01</v>
      </c>
      <c r="G45" s="13">
        <f t="shared" si="15"/>
        <v>0</v>
      </c>
      <c r="H45" s="13">
        <f t="shared" si="15"/>
        <v>0.01</v>
      </c>
      <c r="I45" s="13">
        <f t="shared" si="15"/>
        <v>0.01</v>
      </c>
      <c r="J45" s="13">
        <f t="shared" si="15"/>
        <v>0</v>
      </c>
      <c r="K45" s="13">
        <f t="shared" si="15"/>
        <v>0</v>
      </c>
      <c r="L45" s="13">
        <f t="shared" si="15"/>
        <v>0</v>
      </c>
      <c r="M45" s="13">
        <f t="shared" si="15"/>
        <v>0</v>
      </c>
      <c r="N45" s="13">
        <f t="shared" si="15"/>
        <v>0</v>
      </c>
      <c r="O45" s="13">
        <f t="shared" si="15"/>
        <v>0</v>
      </c>
      <c r="P45" s="13">
        <f t="shared" si="15"/>
        <v>0</v>
      </c>
      <c r="Q45" s="13">
        <f t="shared" si="15"/>
        <v>0.02</v>
      </c>
      <c r="R45" s="13">
        <f t="shared" si="15"/>
        <v>0.03</v>
      </c>
      <c r="S45" s="13">
        <f t="shared" si="15"/>
        <v>0.02</v>
      </c>
      <c r="T45" s="13">
        <f t="shared" si="15"/>
        <v>0.02</v>
      </c>
      <c r="U45" s="13">
        <f t="shared" si="15"/>
        <v>0.01</v>
      </c>
      <c r="V45" s="13">
        <f t="shared" si="15"/>
        <v>0</v>
      </c>
      <c r="W45" s="13">
        <f t="shared" si="15"/>
        <v>0.01</v>
      </c>
      <c r="X45" s="13">
        <f t="shared" si="15"/>
        <v>0.01</v>
      </c>
      <c r="Y45" s="13">
        <f t="shared" si="15"/>
        <v>0</v>
      </c>
      <c r="Z45" s="13">
        <f t="shared" si="15"/>
        <v>0</v>
      </c>
      <c r="AA45" s="13">
        <f t="shared" si="15"/>
        <v>0.01</v>
      </c>
      <c r="AB45" s="13">
        <f t="shared" si="15"/>
        <v>0</v>
      </c>
      <c r="AC45" s="13">
        <f t="shared" si="15"/>
        <v>0</v>
      </c>
      <c r="AD45" s="13">
        <f t="shared" si="15"/>
        <v>0</v>
      </c>
      <c r="AE45" s="13">
        <f t="shared" si="15"/>
        <v>0.01</v>
      </c>
      <c r="AF45" s="13">
        <f t="shared" si="15"/>
        <v>0.01</v>
      </c>
      <c r="AG45" s="13">
        <f t="shared" si="15"/>
        <v>0.01</v>
      </c>
      <c r="AH45" s="13">
        <f t="shared" si="15"/>
        <v>0</v>
      </c>
      <c r="AI45" s="13">
        <f t="shared" si="15"/>
        <v>0</v>
      </c>
      <c r="AJ45" s="13">
        <f t="shared" si="15"/>
        <v>0</v>
      </c>
      <c r="AK45" s="13">
        <f t="shared" si="15"/>
        <v>0</v>
      </c>
      <c r="AL45" s="13">
        <f t="shared" si="15"/>
        <v>0</v>
      </c>
      <c r="AM45" s="13">
        <f t="shared" si="15"/>
        <v>0.01</v>
      </c>
      <c r="AN45" s="13">
        <f t="shared" si="15"/>
        <v>0</v>
      </c>
      <c r="AO45" s="13">
        <f t="shared" si="15"/>
        <v>0.01</v>
      </c>
      <c r="AP45" s="13">
        <f t="shared" si="15"/>
        <v>0</v>
      </c>
      <c r="AQ45" s="13">
        <f t="shared" si="15"/>
        <v>0</v>
      </c>
      <c r="AR45" s="13">
        <f t="shared" si="15"/>
        <v>0</v>
      </c>
      <c r="AS45" s="13">
        <f t="shared" si="15"/>
        <v>0</v>
      </c>
      <c r="AT45" s="13">
        <f t="shared" si="15"/>
        <v>0</v>
      </c>
      <c r="AU45" s="13">
        <f t="shared" si="15"/>
        <v>0</v>
      </c>
      <c r="AV45" s="13">
        <f t="shared" si="15"/>
        <v>0</v>
      </c>
      <c r="AW45" s="13">
        <f t="shared" si="15"/>
        <v>0</v>
      </c>
      <c r="AX45" s="13">
        <f t="shared" si="15"/>
        <v>0</v>
      </c>
      <c r="AY45" s="13">
        <f t="shared" si="15"/>
        <v>0</v>
      </c>
      <c r="AZ45" s="13">
        <f t="shared" si="15"/>
        <v>0</v>
      </c>
      <c r="BA45" s="13">
        <f t="shared" si="15"/>
        <v>0</v>
      </c>
      <c r="BB45" s="13">
        <f t="shared" si="15"/>
        <v>0</v>
      </c>
      <c r="BC45" s="13">
        <f>ROUND(BC43/BC41,2)</f>
        <v>0</v>
      </c>
      <c r="BD45" s="13">
        <f t="shared" si="15"/>
        <v>0</v>
      </c>
      <c r="BE45" s="13">
        <f t="shared" si="15"/>
        <v>0</v>
      </c>
      <c r="BF45" s="13">
        <f t="shared" si="15"/>
        <v>0</v>
      </c>
      <c r="BG45" s="13">
        <f t="shared" si="15"/>
        <v>0</v>
      </c>
      <c r="BH45" s="13">
        <f t="shared" si="15"/>
        <v>0</v>
      </c>
      <c r="BI45" s="13">
        <f t="shared" si="15"/>
        <v>0</v>
      </c>
      <c r="BJ45" s="13">
        <f t="shared" si="15"/>
        <v>0</v>
      </c>
      <c r="BK45" s="13">
        <f t="shared" si="15"/>
        <v>0</v>
      </c>
      <c r="BL45" s="13">
        <f t="shared" si="15"/>
        <v>0</v>
      </c>
      <c r="BM45" s="13">
        <f t="shared" si="15"/>
        <v>0</v>
      </c>
      <c r="BN45" s="13">
        <f t="shared" si="15"/>
        <v>0</v>
      </c>
      <c r="BO45" s="13">
        <f aca="true" t="shared" si="16" ref="BO45:DR45">ROUND(BO43/BO41,2)</f>
        <v>0</v>
      </c>
      <c r="BP45" s="13">
        <f t="shared" si="16"/>
        <v>0</v>
      </c>
      <c r="BQ45" s="13">
        <f t="shared" si="16"/>
        <v>0</v>
      </c>
      <c r="BR45" s="13">
        <f t="shared" si="16"/>
        <v>0</v>
      </c>
      <c r="BS45" s="13">
        <f>ROUND(BS43/BS41,2)</f>
        <v>0</v>
      </c>
      <c r="BT45" s="13">
        <f t="shared" si="16"/>
        <v>0</v>
      </c>
      <c r="BU45" s="13">
        <f t="shared" si="16"/>
        <v>0</v>
      </c>
      <c r="BV45" s="13">
        <f t="shared" si="16"/>
        <v>0</v>
      </c>
      <c r="BW45" s="13">
        <f t="shared" si="16"/>
        <v>0</v>
      </c>
      <c r="BX45" s="13">
        <f t="shared" si="16"/>
        <v>0</v>
      </c>
      <c r="BY45" s="13">
        <f t="shared" si="16"/>
        <v>0</v>
      </c>
      <c r="BZ45" s="13">
        <f t="shared" si="16"/>
        <v>0</v>
      </c>
      <c r="CA45" s="13">
        <f t="shared" si="16"/>
        <v>0</v>
      </c>
      <c r="CB45" s="13">
        <f t="shared" si="16"/>
        <v>0</v>
      </c>
      <c r="CC45" s="13">
        <f t="shared" si="16"/>
        <v>0</v>
      </c>
      <c r="CD45" s="13">
        <f t="shared" si="16"/>
        <v>0</v>
      </c>
      <c r="CE45" s="13">
        <f t="shared" si="16"/>
        <v>0</v>
      </c>
      <c r="CF45" s="13">
        <f t="shared" si="16"/>
        <v>0</v>
      </c>
      <c r="CG45" s="13">
        <f t="shared" si="16"/>
        <v>0</v>
      </c>
      <c r="CH45" s="13">
        <f t="shared" si="16"/>
        <v>0</v>
      </c>
      <c r="CI45" s="13">
        <f t="shared" si="16"/>
        <v>0</v>
      </c>
      <c r="CJ45" s="13">
        <f t="shared" si="16"/>
        <v>0</v>
      </c>
      <c r="CK45" s="13">
        <f t="shared" si="16"/>
        <v>0</v>
      </c>
      <c r="CL45" s="13">
        <f t="shared" si="16"/>
        <v>0</v>
      </c>
      <c r="CM45" s="13">
        <f t="shared" si="16"/>
        <v>0</v>
      </c>
      <c r="CN45" s="13">
        <f t="shared" si="16"/>
        <v>0</v>
      </c>
      <c r="CO45" s="13">
        <f t="shared" si="16"/>
        <v>0</v>
      </c>
      <c r="CP45" s="13">
        <f t="shared" si="16"/>
        <v>0</v>
      </c>
      <c r="CQ45" s="13">
        <f t="shared" si="16"/>
        <v>0</v>
      </c>
      <c r="CR45" s="13">
        <f t="shared" si="16"/>
        <v>0</v>
      </c>
      <c r="CS45" s="13">
        <f t="shared" si="16"/>
        <v>0</v>
      </c>
      <c r="CT45" s="13">
        <f t="shared" si="16"/>
        <v>0</v>
      </c>
      <c r="CU45" s="13">
        <f t="shared" si="16"/>
        <v>0</v>
      </c>
      <c r="CV45" s="13">
        <f>ROUND(CV43/CV41,2)</f>
        <v>0</v>
      </c>
      <c r="CW45" s="13">
        <f t="shared" si="16"/>
        <v>0</v>
      </c>
      <c r="CX45" s="13">
        <f t="shared" si="16"/>
        <v>0</v>
      </c>
      <c r="CY45" s="13">
        <f t="shared" si="16"/>
        <v>0</v>
      </c>
      <c r="CZ45" s="13">
        <f t="shared" si="16"/>
        <v>0</v>
      </c>
      <c r="DA45" s="13">
        <f>ROUND(DA43/DA41,2)</f>
        <v>0</v>
      </c>
      <c r="DB45" s="13" t="e">
        <f t="shared" si="16"/>
        <v>#DIV/0!</v>
      </c>
      <c r="DC45" s="13" t="e">
        <f t="shared" si="16"/>
        <v>#DIV/0!</v>
      </c>
      <c r="DD45" s="13" t="e">
        <f t="shared" si="16"/>
        <v>#DIV/0!</v>
      </c>
      <c r="DE45" s="13" t="e">
        <f t="shared" si="16"/>
        <v>#DIV/0!</v>
      </c>
      <c r="DF45" s="13" t="e">
        <f t="shared" si="16"/>
        <v>#DIV/0!</v>
      </c>
      <c r="DG45" s="13" t="e">
        <f t="shared" si="16"/>
        <v>#DIV/0!</v>
      </c>
      <c r="DH45" s="13" t="e">
        <f t="shared" si="16"/>
        <v>#DIV/0!</v>
      </c>
      <c r="DI45" s="13" t="e">
        <f t="shared" si="16"/>
        <v>#DIV/0!</v>
      </c>
      <c r="DJ45" s="13" t="e">
        <f t="shared" si="16"/>
        <v>#DIV/0!</v>
      </c>
      <c r="DK45" s="13" t="e">
        <f t="shared" si="16"/>
        <v>#DIV/0!</v>
      </c>
      <c r="DL45" s="13" t="e">
        <f t="shared" si="16"/>
        <v>#DIV/0!</v>
      </c>
      <c r="DM45" s="13" t="e">
        <f t="shared" si="16"/>
        <v>#DIV/0!</v>
      </c>
      <c r="DN45" s="13" t="e">
        <f t="shared" si="16"/>
        <v>#DIV/0!</v>
      </c>
      <c r="DO45" s="13" t="e">
        <f t="shared" si="16"/>
        <v>#DIV/0!</v>
      </c>
      <c r="DP45" s="13" t="e">
        <f t="shared" si="16"/>
        <v>#DIV/0!</v>
      </c>
      <c r="DQ45" s="13" t="e">
        <f t="shared" si="16"/>
        <v>#DIV/0!</v>
      </c>
      <c r="DR45" s="13" t="e">
        <f t="shared" si="16"/>
        <v>#DIV/0!</v>
      </c>
    </row>
    <row r="46" spans="1:122" s="5" customFormat="1" ht="12.75">
      <c r="A46" s="14" t="s">
        <v>28</v>
      </c>
      <c r="B46" s="5" t="str">
        <f>IF(B45&gt;=3%,"Failed","Pass")</f>
        <v>Pass</v>
      </c>
      <c r="C46" s="5" t="str">
        <f aca="true" t="shared" si="17" ref="C46:AM46">IF(C45&gt;=3%,"Failed","Pass")</f>
        <v>Pass</v>
      </c>
      <c r="D46" s="5" t="str">
        <f t="shared" si="17"/>
        <v>Pass</v>
      </c>
      <c r="E46" s="5" t="str">
        <f t="shared" si="17"/>
        <v>Pass</v>
      </c>
      <c r="F46" s="5" t="str">
        <f t="shared" si="17"/>
        <v>Pass</v>
      </c>
      <c r="G46" s="5" t="str">
        <f t="shared" si="17"/>
        <v>Pass</v>
      </c>
      <c r="H46" s="5" t="str">
        <f t="shared" si="17"/>
        <v>Pass</v>
      </c>
      <c r="I46" s="5" t="str">
        <f t="shared" si="17"/>
        <v>Pass</v>
      </c>
      <c r="J46" s="5" t="str">
        <f t="shared" si="17"/>
        <v>Pass</v>
      </c>
      <c r="K46" s="5" t="str">
        <f t="shared" si="17"/>
        <v>Pass</v>
      </c>
      <c r="L46" s="5" t="str">
        <f t="shared" si="17"/>
        <v>Pass</v>
      </c>
      <c r="M46" s="5" t="str">
        <f t="shared" si="17"/>
        <v>Pass</v>
      </c>
      <c r="N46" s="5" t="str">
        <f t="shared" si="17"/>
        <v>Pass</v>
      </c>
      <c r="O46" s="5" t="str">
        <f t="shared" si="17"/>
        <v>Pass</v>
      </c>
      <c r="P46" s="5" t="str">
        <f t="shared" si="17"/>
        <v>Pass</v>
      </c>
      <c r="Q46" s="5" t="str">
        <f t="shared" si="17"/>
        <v>Pass</v>
      </c>
      <c r="R46" s="5" t="str">
        <f t="shared" si="17"/>
        <v>Failed</v>
      </c>
      <c r="S46" s="5" t="str">
        <f t="shared" si="17"/>
        <v>Pass</v>
      </c>
      <c r="T46" s="5" t="str">
        <f t="shared" si="17"/>
        <v>Pass</v>
      </c>
      <c r="U46" s="5" t="str">
        <f t="shared" si="17"/>
        <v>Pass</v>
      </c>
      <c r="V46" s="5" t="str">
        <f t="shared" si="17"/>
        <v>Pass</v>
      </c>
      <c r="W46" s="5" t="str">
        <f t="shared" si="17"/>
        <v>Pass</v>
      </c>
      <c r="X46" s="5" t="str">
        <f t="shared" si="17"/>
        <v>Pass</v>
      </c>
      <c r="Y46" s="5" t="str">
        <f t="shared" si="17"/>
        <v>Pass</v>
      </c>
      <c r="Z46" s="5" t="str">
        <f t="shared" si="17"/>
        <v>Pass</v>
      </c>
      <c r="AA46" s="5" t="str">
        <f t="shared" si="17"/>
        <v>Pass</v>
      </c>
      <c r="AB46" s="5" t="str">
        <f t="shared" si="17"/>
        <v>Pass</v>
      </c>
      <c r="AC46" s="5" t="str">
        <f t="shared" si="17"/>
        <v>Pass</v>
      </c>
      <c r="AD46" s="5" t="str">
        <f t="shared" si="17"/>
        <v>Pass</v>
      </c>
      <c r="AE46" s="5" t="str">
        <f t="shared" si="17"/>
        <v>Pass</v>
      </c>
      <c r="AF46" s="5" t="str">
        <f t="shared" si="17"/>
        <v>Pass</v>
      </c>
      <c r="AG46" s="5" t="str">
        <f t="shared" si="17"/>
        <v>Pass</v>
      </c>
      <c r="AH46" s="5" t="str">
        <f t="shared" si="17"/>
        <v>Pass</v>
      </c>
      <c r="AI46" s="5" t="str">
        <f t="shared" si="17"/>
        <v>Pass</v>
      </c>
      <c r="AJ46" s="5" t="str">
        <f t="shared" si="17"/>
        <v>Pass</v>
      </c>
      <c r="AK46" s="5" t="str">
        <f t="shared" si="17"/>
        <v>Pass</v>
      </c>
      <c r="AL46" s="5" t="str">
        <f t="shared" si="17"/>
        <v>Pass</v>
      </c>
      <c r="AM46" s="5" t="str">
        <f t="shared" si="17"/>
        <v>Pass</v>
      </c>
      <c r="AN46" s="5" t="str">
        <f aca="true" t="shared" si="18" ref="AN46:BS46">IF(AN45&gt;=3%,"Failed","Pass")</f>
        <v>Pass</v>
      </c>
      <c r="AO46" s="5" t="str">
        <f t="shared" si="18"/>
        <v>Pass</v>
      </c>
      <c r="AP46" s="5" t="str">
        <f t="shared" si="18"/>
        <v>Pass</v>
      </c>
      <c r="AQ46" s="5" t="str">
        <f t="shared" si="18"/>
        <v>Pass</v>
      </c>
      <c r="AR46" s="5" t="str">
        <f t="shared" si="18"/>
        <v>Pass</v>
      </c>
      <c r="AS46" s="5" t="str">
        <f t="shared" si="18"/>
        <v>Pass</v>
      </c>
      <c r="AT46" s="5" t="str">
        <f t="shared" si="18"/>
        <v>Pass</v>
      </c>
      <c r="AU46" s="5" t="str">
        <f t="shared" si="18"/>
        <v>Pass</v>
      </c>
      <c r="AV46" s="5" t="str">
        <f t="shared" si="18"/>
        <v>Pass</v>
      </c>
      <c r="AW46" s="5" t="str">
        <f t="shared" si="18"/>
        <v>Pass</v>
      </c>
      <c r="AX46" s="5" t="str">
        <f t="shared" si="18"/>
        <v>Pass</v>
      </c>
      <c r="AY46" s="5" t="str">
        <f t="shared" si="18"/>
        <v>Pass</v>
      </c>
      <c r="AZ46" s="5" t="str">
        <f t="shared" si="18"/>
        <v>Pass</v>
      </c>
      <c r="BA46" s="5" t="str">
        <f t="shared" si="18"/>
        <v>Pass</v>
      </c>
      <c r="BB46" s="5" t="str">
        <f t="shared" si="18"/>
        <v>Pass</v>
      </c>
      <c r="BC46" s="5" t="str">
        <f>IF(BC45&gt;=3%,"Failed","Pass")</f>
        <v>Pass</v>
      </c>
      <c r="BD46" s="5" t="str">
        <f t="shared" si="18"/>
        <v>Pass</v>
      </c>
      <c r="BE46" s="5" t="str">
        <f t="shared" si="18"/>
        <v>Pass</v>
      </c>
      <c r="BF46" s="5" t="str">
        <f t="shared" si="18"/>
        <v>Pass</v>
      </c>
      <c r="BG46" s="5" t="str">
        <f t="shared" si="18"/>
        <v>Pass</v>
      </c>
      <c r="BH46" s="5" t="str">
        <f t="shared" si="18"/>
        <v>Pass</v>
      </c>
      <c r="BI46" s="5" t="str">
        <f t="shared" si="18"/>
        <v>Pass</v>
      </c>
      <c r="BJ46" s="5" t="str">
        <f t="shared" si="18"/>
        <v>Pass</v>
      </c>
      <c r="BK46" s="5" t="str">
        <f t="shared" si="18"/>
        <v>Pass</v>
      </c>
      <c r="BL46" s="5" t="str">
        <f t="shared" si="18"/>
        <v>Pass</v>
      </c>
      <c r="BM46" s="5" t="str">
        <f t="shared" si="18"/>
        <v>Pass</v>
      </c>
      <c r="BN46" s="5" t="str">
        <f t="shared" si="18"/>
        <v>Pass</v>
      </c>
      <c r="BO46" s="5" t="str">
        <f t="shared" si="18"/>
        <v>Pass</v>
      </c>
      <c r="BP46" s="5" t="str">
        <f t="shared" si="18"/>
        <v>Pass</v>
      </c>
      <c r="BQ46" s="5" t="str">
        <f t="shared" si="18"/>
        <v>Pass</v>
      </c>
      <c r="BR46" s="5" t="str">
        <f t="shared" si="18"/>
        <v>Pass</v>
      </c>
      <c r="BS46" s="5" t="str">
        <f t="shared" si="18"/>
        <v>Pass</v>
      </c>
      <c r="BT46" s="5" t="str">
        <f aca="true" t="shared" si="19" ref="BT46:CY46">IF(BT45&gt;=3%,"Failed","Pass")</f>
        <v>Pass</v>
      </c>
      <c r="BU46" s="5" t="str">
        <f t="shared" si="19"/>
        <v>Pass</v>
      </c>
      <c r="BV46" s="5" t="str">
        <f t="shared" si="19"/>
        <v>Pass</v>
      </c>
      <c r="BW46" s="5" t="str">
        <f t="shared" si="19"/>
        <v>Pass</v>
      </c>
      <c r="BX46" s="5" t="str">
        <f t="shared" si="19"/>
        <v>Pass</v>
      </c>
      <c r="BY46" s="5" t="str">
        <f t="shared" si="19"/>
        <v>Pass</v>
      </c>
      <c r="BZ46" s="5" t="str">
        <f t="shared" si="19"/>
        <v>Pass</v>
      </c>
      <c r="CA46" s="5" t="str">
        <f t="shared" si="19"/>
        <v>Pass</v>
      </c>
      <c r="CB46" s="5" t="str">
        <f t="shared" si="19"/>
        <v>Pass</v>
      </c>
      <c r="CC46" s="5" t="str">
        <f t="shared" si="19"/>
        <v>Pass</v>
      </c>
      <c r="CD46" s="5" t="str">
        <f t="shared" si="19"/>
        <v>Pass</v>
      </c>
      <c r="CE46" s="5" t="str">
        <f t="shared" si="19"/>
        <v>Pass</v>
      </c>
      <c r="CF46" s="5" t="str">
        <f t="shared" si="19"/>
        <v>Pass</v>
      </c>
      <c r="CG46" s="5" t="str">
        <f t="shared" si="19"/>
        <v>Pass</v>
      </c>
      <c r="CH46" s="5" t="str">
        <f t="shared" si="19"/>
        <v>Pass</v>
      </c>
      <c r="CI46" s="5" t="str">
        <f t="shared" si="19"/>
        <v>Pass</v>
      </c>
      <c r="CJ46" s="5" t="str">
        <f t="shared" si="19"/>
        <v>Pass</v>
      </c>
      <c r="CK46" s="5" t="str">
        <f t="shared" si="19"/>
        <v>Pass</v>
      </c>
      <c r="CL46" s="5" t="str">
        <f t="shared" si="19"/>
        <v>Pass</v>
      </c>
      <c r="CM46" s="5" t="str">
        <f t="shared" si="19"/>
        <v>Pass</v>
      </c>
      <c r="CN46" s="5" t="str">
        <f t="shared" si="19"/>
        <v>Pass</v>
      </c>
      <c r="CO46" s="5" t="str">
        <f t="shared" si="19"/>
        <v>Pass</v>
      </c>
      <c r="CP46" s="5" t="str">
        <f t="shared" si="19"/>
        <v>Pass</v>
      </c>
      <c r="CQ46" s="5" t="str">
        <f t="shared" si="19"/>
        <v>Pass</v>
      </c>
      <c r="CR46" s="5" t="str">
        <f t="shared" si="19"/>
        <v>Pass</v>
      </c>
      <c r="CS46" s="5" t="str">
        <f t="shared" si="19"/>
        <v>Pass</v>
      </c>
      <c r="CT46" s="5" t="str">
        <f t="shared" si="19"/>
        <v>Pass</v>
      </c>
      <c r="CU46" s="5" t="str">
        <f t="shared" si="19"/>
        <v>Pass</v>
      </c>
      <c r="CV46" s="5" t="str">
        <f t="shared" si="19"/>
        <v>Pass</v>
      </c>
      <c r="CW46" s="5" t="str">
        <f t="shared" si="19"/>
        <v>Pass</v>
      </c>
      <c r="CX46" s="5" t="str">
        <f t="shared" si="19"/>
        <v>Pass</v>
      </c>
      <c r="CY46" s="5" t="str">
        <f t="shared" si="19"/>
        <v>Pass</v>
      </c>
      <c r="CZ46" s="5" t="str">
        <f aca="true" t="shared" si="20" ref="CZ46:DR46">IF(CZ45&gt;=3%,"Failed","Pass")</f>
        <v>Pass</v>
      </c>
      <c r="DA46" s="5" t="str">
        <f>IF(DA45&gt;=3%,"Failed","Pass")</f>
        <v>Pass</v>
      </c>
      <c r="DB46" s="5" t="e">
        <f t="shared" si="20"/>
        <v>#DIV/0!</v>
      </c>
      <c r="DC46" s="5" t="e">
        <f t="shared" si="20"/>
        <v>#DIV/0!</v>
      </c>
      <c r="DD46" s="5" t="e">
        <f t="shared" si="20"/>
        <v>#DIV/0!</v>
      </c>
      <c r="DE46" s="5" t="e">
        <f t="shared" si="20"/>
        <v>#DIV/0!</v>
      </c>
      <c r="DF46" s="5" t="e">
        <f t="shared" si="20"/>
        <v>#DIV/0!</v>
      </c>
      <c r="DG46" s="5" t="e">
        <f t="shared" si="20"/>
        <v>#DIV/0!</v>
      </c>
      <c r="DH46" s="5" t="e">
        <f t="shared" si="20"/>
        <v>#DIV/0!</v>
      </c>
      <c r="DI46" s="5" t="e">
        <f t="shared" si="20"/>
        <v>#DIV/0!</v>
      </c>
      <c r="DJ46" s="5" t="e">
        <f t="shared" si="20"/>
        <v>#DIV/0!</v>
      </c>
      <c r="DK46" s="5" t="e">
        <f t="shared" si="20"/>
        <v>#DIV/0!</v>
      </c>
      <c r="DL46" s="5" t="e">
        <f t="shared" si="20"/>
        <v>#DIV/0!</v>
      </c>
      <c r="DM46" s="5" t="e">
        <f t="shared" si="20"/>
        <v>#DIV/0!</v>
      </c>
      <c r="DN46" s="5" t="e">
        <f t="shared" si="20"/>
        <v>#DIV/0!</v>
      </c>
      <c r="DO46" s="5" t="e">
        <f t="shared" si="20"/>
        <v>#DIV/0!</v>
      </c>
      <c r="DP46" s="5" t="e">
        <f t="shared" si="20"/>
        <v>#DIV/0!</v>
      </c>
      <c r="DQ46" s="5" t="e">
        <f t="shared" si="20"/>
        <v>#DIV/0!</v>
      </c>
      <c r="DR46" s="5" t="e">
        <f t="shared" si="20"/>
        <v>#DIV/0!</v>
      </c>
    </row>
    <row r="47" s="3" customFormat="1" ht="12.75">
      <c r="A47" s="15"/>
    </row>
    <row r="48" spans="1:112" s="4" customFormat="1" ht="12.75">
      <c r="A48" s="16" t="s">
        <v>58</v>
      </c>
      <c r="B48" s="4">
        <f>1.25*((B52+(B53)*B54))</f>
        <v>234731.13525</v>
      </c>
      <c r="C48" s="4">
        <f>1.25*((C52+((B53+C53)*C54))/2)</f>
        <v>235814.26025</v>
      </c>
      <c r="D48" s="4">
        <f>1.25*((D52+((C53+D53)*D54)))</f>
        <v>471628.5205</v>
      </c>
      <c r="E48" s="4">
        <f>1.25*((E52+((D53+E53)*E54))/2)</f>
        <v>236903.01025</v>
      </c>
      <c r="F48" s="4">
        <f>1.25*((F52+((E53+F53)*F54)))</f>
        <v>473806.0205</v>
      </c>
      <c r="G48" s="4">
        <f>1.25*((G52+((F53+G53)*G54))/2)</f>
        <v>237997.38525</v>
      </c>
      <c r="H48" s="4">
        <f>1.25*((H52+((G53+H53)*H54)))</f>
        <v>477187.664125</v>
      </c>
      <c r="I48" s="4">
        <f>1.25*((I52+((H53+I53)*I54))/2)</f>
        <v>240289.65387500002</v>
      </c>
      <c r="J48" s="4">
        <f>1.25*((J52+((I53+J53)*J54)))</f>
        <v>481200.845875</v>
      </c>
      <c r="K48" s="4">
        <f>1.25*((K52+((J53+K53)*K54))/2)</f>
        <v>242016.192</v>
      </c>
      <c r="L48" s="4">
        <f>1.25*((L52+((K53+L53)*L54)))</f>
        <v>484032.384</v>
      </c>
      <c r="M48" s="4">
        <f>1.25*((M52+((L53+M53)*M54))/2)</f>
        <v>243126.817</v>
      </c>
      <c r="N48" s="4">
        <f>1.25*((N52+((M53+N53)*N54)))</f>
        <v>486253.634</v>
      </c>
      <c r="O48" s="4">
        <f>1.25*((O52+((N53+O53)*O54))/2)</f>
        <v>244243.067</v>
      </c>
      <c r="P48" s="4">
        <f>1.25*((P52+((O53+P53)*P54)))</f>
        <v>488486.134</v>
      </c>
      <c r="Q48" s="4">
        <f>1.25*((Q52+((P53+Q53)*Q54))/2)</f>
        <v>245364.942</v>
      </c>
      <c r="R48" s="4">
        <f>1.25*((R52+((Q53+R53)*R54)))</f>
        <v>492081.77575000003</v>
      </c>
      <c r="S48" s="4">
        <f>1.25*((S52+((R53+S53)*S54))/2)</f>
        <v>248007.11731250002</v>
      </c>
      <c r="T48" s="4">
        <f>1.25*((T52+((S53+T53)*T54)))</f>
        <v>496173.52925</v>
      </c>
      <c r="U48" s="4">
        <f>1.25*((U52+((T53+U53)*U54))/2)</f>
        <v>248903.7094375</v>
      </c>
      <c r="V48" s="4">
        <f>1.25*((V52+((U53+V53)*V54)))</f>
        <v>497602.389125</v>
      </c>
      <c r="W48" s="4">
        <f>1.25*((W52+((V53+W53)*W54))/2)</f>
        <v>250104.8726875</v>
      </c>
      <c r="X48" s="4">
        <f>1.25*((X52+((W53+X53)*X54)))</f>
        <v>500538.712125</v>
      </c>
      <c r="Y48" s="4">
        <f>1.25*((Y52+((X53+Y53)*Y54))/2)</f>
        <v>251742.702875</v>
      </c>
      <c r="Z48" s="4">
        <f>1.25*((Z52+((Y53+Z53)*Z54)))</f>
        <v>503911.62450000003</v>
      </c>
      <c r="AA48" s="4">
        <f>1.25*((AA52+((Z53+AA53)*AA54))/2)</f>
        <v>252958.3731875</v>
      </c>
      <c r="AB48" s="4">
        <f>1.25*((AB52+((AA53+AB53)*AB54)))</f>
        <v>506133.63612499996</v>
      </c>
      <c r="AC48" s="4">
        <f>1.25*((AC52+((AB53+AC53)*AC54))/2)</f>
        <v>254575.09718749998</v>
      </c>
      <c r="AD48" s="4">
        <f>1.25*((AD52+((AC53+AD53)*AD54)))</f>
        <v>509644.608125</v>
      </c>
      <c r="AE48" s="4">
        <f>1.25*((AE52+((AD53+AE53)*AE54))/2)</f>
        <v>256050.37268749997</v>
      </c>
      <c r="AF48" s="4">
        <f>1.25*((AF52+((AE53+AF53)*AF54)))</f>
        <v>511947.45487499994</v>
      </c>
      <c r="AG48" s="4">
        <f>1.25*((AG52+((AF53+AG53)*AG54))/2)</f>
        <v>257182.89075000002</v>
      </c>
      <c r="AH48" s="4">
        <f>1.25*((AH52+((AG53+AH53)*AH54)))</f>
        <v>514386.61062500003</v>
      </c>
      <c r="AI48" s="4">
        <f>1.25*((AI52+((AH53+AI53)*AI54))/2)</f>
        <v>258475.39406249998</v>
      </c>
      <c r="AJ48" s="4">
        <f>1.25*((AJ52+((AI53+AJ53)*AJ54)))</f>
        <v>517113.418375</v>
      </c>
      <c r="AK48" s="4">
        <f>1.25*((AK52+((AJ53+AK53)*AK54))/2)</f>
        <v>259835.819375</v>
      </c>
      <c r="AL48" s="4">
        <f>1.25*((AL52+((AK53+AL53)*AL54)))</f>
        <v>519949.0145</v>
      </c>
      <c r="AM48" s="4">
        <f>1.25*((AM52+((AL53+AM53)*AM54))/2)</f>
        <v>262338.3963125</v>
      </c>
      <c r="AN48" s="4">
        <f>1.25*((AN52+((AM53+AN53)*AN54)))</f>
        <v>526913.292125</v>
      </c>
      <c r="AO48" s="4">
        <f>1.25*((AO52+((AN53+AO53)*AO54))/2)</f>
        <v>263649.1779375</v>
      </c>
      <c r="AP48" s="4">
        <f>1.25*((AP52+((AO53+AP53)*AP54)))</f>
        <v>525424.69825</v>
      </c>
      <c r="AQ48" s="4">
        <f>1.25*((AQ52+((AP53+AQ53)*AQ54))/2)</f>
        <v>263909.224125</v>
      </c>
      <c r="AR48" s="4">
        <f>1.25*((AR52+((AQ53+AR53)*AR54)))</f>
        <v>527818.44825</v>
      </c>
      <c r="AS48" s="4">
        <f>1.25*((AS52+((AR53+AS53)*AS54))/2)</f>
        <v>265509.1133125</v>
      </c>
      <c r="AT48" s="4">
        <f>1.25*((AT52+((AS53+AT53)*AT54)))</f>
        <v>532201.8546249999</v>
      </c>
      <c r="AU48" s="4">
        <f>1.25*((AU52+((AT53+AU53)*AU54))/2)</f>
        <v>267755.057375</v>
      </c>
      <c r="AV48" s="4">
        <f>1.25*((AV52+((AU53+AV53)*AV54)))</f>
        <v>536866.379875</v>
      </c>
      <c r="AW48" s="4">
        <f>1.25*((AW52+((AV53+AW53)*AW54))/2)</f>
        <v>270473.768985</v>
      </c>
      <c r="AX48" s="4">
        <f>1.25*((AX52+((AW53+AX53)*AX54)))</f>
        <v>539284.84973125</v>
      </c>
      <c r="AY48" s="4">
        <f>1.25*((AY52+((AX53+AY53)*AY54))/2)</f>
        <v>270244.555313125</v>
      </c>
      <c r="AZ48" s="4">
        <f>1.25*((AZ52+((AY53+AZ53)*AZ54)))</f>
        <v>542029.61936875</v>
      </c>
      <c r="BA48" s="4">
        <f>1.25*((BA52+((AZ53+BA53)*BA54))/2)</f>
        <v>272408.014386875</v>
      </c>
      <c r="BB48" s="4">
        <f>1.25*((BB52+((BA53+BB53)*BB54)))</f>
        <v>545105.247475</v>
      </c>
      <c r="BC48" s="4">
        <f>1.25*((BC52+((BB53+BC53)*BC54))/2)</f>
        <v>274725.2409875</v>
      </c>
      <c r="BD48" s="4">
        <f>1.25*((BD52+((BC53+BD53)*BD54)))</f>
        <v>550619.4702875</v>
      </c>
      <c r="BE48" s="4">
        <f>1.25*((BE52+((BD53+BE53)*BE54))/2)</f>
        <v>275879.007913125</v>
      </c>
      <c r="BF48" s="4">
        <f>1.25*((BF52+((BE53+BF53)*BF54)))</f>
        <v>551167.096515</v>
      </c>
      <c r="BG48" s="4">
        <f>1.25*((BG52+((BF53+BG53)*BG54))/2)</f>
        <v>277818.621301875</v>
      </c>
      <c r="BH48" s="4">
        <f>1.25*((BH52+((BG53+BH53)*BH54)))</f>
        <v>558227.53628125</v>
      </c>
      <c r="BI48" s="4">
        <f>1.25*((BI52+((BH53+BI53)*BI54))/2)</f>
        <v>280888.48839375004</v>
      </c>
      <c r="BJ48" s="4">
        <f>1.25*((BJ52+((BI53+BJ53)*BJ54)))</f>
        <v>561798.281795</v>
      </c>
      <c r="BK48" s="4">
        <f>1.25*((BK52+((BJ53+BK53)*BK54))/2)</f>
        <v>283040.011383125</v>
      </c>
      <c r="BL48" s="4">
        <f>1.25*((BL52+((BK53+BL53)*BL54)))</f>
        <v>567880.5227225</v>
      </c>
      <c r="BM48" s="4">
        <f>1.25*((BM52+((BL53+BM53)*BM54))/2)</f>
        <v>285241.3675225</v>
      </c>
      <c r="BN48" s="4">
        <f>1.25*((BN52+((BM53+BN53)*BN54)))</f>
        <v>570549.631375</v>
      </c>
      <c r="BO48" s="4">
        <f>1.25*((BO52+((BN53+BO53)*BO54))/2)</f>
        <v>286227.64951124997</v>
      </c>
      <c r="BP48" s="4">
        <f>1.25*((BP52+((BO53+BP53)*BP54)))</f>
        <v>573330.20455125</v>
      </c>
      <c r="BQ48" s="4">
        <f>1.25*((BQ52+((BP53+BQ53)*BQ54))/2)</f>
        <v>288765.609800625</v>
      </c>
      <c r="BR48" s="4">
        <f>1.25*((BR52+((BQ53+BR53)*BR54)))</f>
        <v>577652.4354725</v>
      </c>
      <c r="BS48" s="4">
        <f>1.25*((BS52+((BR53+BS53)*BS54))/2)</f>
        <v>290791.830513125</v>
      </c>
      <c r="BT48" s="4">
        <f>1.25*((BT52+((BS53+BT53)*BT54)))</f>
        <v>583606.19426625</v>
      </c>
      <c r="BU48" s="4">
        <f>1.25*((BU52+((BT53+BU53)*BU54))/2)</f>
        <v>293492.887229375</v>
      </c>
      <c r="BV48" s="4">
        <f>1.25*((BV52+((BU53+BV53)*BV54)))</f>
        <v>593966.5504450001</v>
      </c>
      <c r="BW48" s="4">
        <f>1.25*((BW52+((BV53+BW53)*BW54))/2)</f>
        <v>298858.46667500003</v>
      </c>
      <c r="BX48" s="4">
        <f>1.25*((BX52+((BW53+BX53)*BX54)))</f>
        <v>592461.9749</v>
      </c>
      <c r="BY48" s="4">
        <f>1.25*((BY52+((BX53+BY53)*BY54))/2)</f>
        <v>296945.36832875</v>
      </c>
      <c r="BZ48" s="4">
        <f>1.25*((BZ52+((BY53+BZ53)*BZ54)))</f>
        <v>593817.215035</v>
      </c>
      <c r="CA48" s="4">
        <f>1.25*((CA52+((BZ53+CA53)*CA54))/2)</f>
        <v>299618.8916475</v>
      </c>
      <c r="CB48" s="4">
        <f>1.25*((CB52+((CA53+CB53)*CB54)))</f>
        <v>599298.381965</v>
      </c>
      <c r="CC48" s="4">
        <f>1.25*((CC52+((CB53+CC53)*CC54))/2)</f>
        <v>300390.11571</v>
      </c>
      <c r="CD48" s="4">
        <f>1.25*((CD52+((CC53+CD53)*CD54)))</f>
        <v>602701.82494125</v>
      </c>
      <c r="CE48" s="4">
        <f>1.25*((CE52+((CD53+CE53)*CE54))/2)</f>
        <v>303721.96767187497</v>
      </c>
      <c r="CF48" s="4">
        <f>1.25*((CF52+((CE53+CF53)*CF54)))</f>
        <v>607601.8593975</v>
      </c>
      <c r="CG48" s="4">
        <f>1.25*((CG52+((CF53+CG53)*CG54))/2)</f>
        <v>305131.282651875</v>
      </c>
      <c r="CH48" s="4">
        <f>1.25*((CH52+((CG53+CH53)*CH54)))</f>
        <v>610757.73512875</v>
      </c>
      <c r="CI48" s="4">
        <f>1.25*((CI52+((CH53+CI53)*CI54))/2)</f>
        <v>306847.289599375</v>
      </c>
      <c r="CJ48" s="4">
        <f>1.25*((CJ52+((CI53+CJ53)*CJ54)))</f>
        <v>613543.22262</v>
      </c>
      <c r="CK48" s="4">
        <f>1.25*((CK52+((CJ53+CK53)*CK54))/2)</f>
        <v>308025.27422437497</v>
      </c>
      <c r="CL48" s="4">
        <f>1.25*((CL52+((CK53+CL53)*CL54)))</f>
        <v>615662.17940625</v>
      </c>
      <c r="CM48" s="4">
        <f>1.25*((CM52+((CL53+CM53)*CM54))/2)</f>
        <v>309137.61673875</v>
      </c>
      <c r="CN48" s="4">
        <f>1.25*((CN52+((CM53+CN53)*CN54)))</f>
        <v>618528.97891875</v>
      </c>
      <c r="CO48" s="4">
        <f>1.25*((CO52+((CN53+CO53)*CO54))/2)</f>
        <v>310630.5258125</v>
      </c>
      <c r="CP48" s="4">
        <f>1.25*((CP52+((CO53+CP53)*CP54)))</f>
        <v>621311.45366</v>
      </c>
      <c r="CQ48" s="4">
        <f>1.25*((CQ52+((CP53+CQ53)*CQ54))/2)</f>
        <v>311905.079709375</v>
      </c>
      <c r="CR48" s="4">
        <f>1.25*((CR52+((CQ53+CR53)*CR54)))</f>
        <v>623125.39711625</v>
      </c>
      <c r="CS48" s="4">
        <f>1.25*((CS52+((CR53+CS53)*CS54))/2)</f>
        <v>312705.798589375</v>
      </c>
      <c r="CT48" s="4">
        <f>1.25*((CT52+((CS53+CT53)*CT54)))</f>
        <v>625322.19205125</v>
      </c>
      <c r="CU48" s="4">
        <f>1.25*((CU52+((CT53+CU53)*CU54))/2)</f>
        <v>313929.326501875</v>
      </c>
      <c r="CV48" s="4">
        <f>1.25*((CV52+((CU53+CV53)*CV54)))</f>
        <v>628070.7090625</v>
      </c>
      <c r="CW48" s="4">
        <f>1.25*((CW52+((CV53+CW53)*CW54))/2)</f>
        <v>315573.26525062503</v>
      </c>
      <c r="CX48" s="4">
        <f>1.25*((CX52+((CW53+CX53)*CX54)))</f>
        <v>631182.03489375</v>
      </c>
      <c r="CY48" s="4">
        <f>1.25*((CY52+((CX53+CY53)*CY54))/2)</f>
        <v>318332.842484375</v>
      </c>
      <c r="CZ48" s="4">
        <f>1.25*((CZ52+((CY53+CZ53)*CZ54)))</f>
        <v>637678.97446</v>
      </c>
      <c r="DA48" s="4">
        <f>1.25*((DA52+((CZ53+DA53)*DA54))/2)</f>
        <v>300385.593209375</v>
      </c>
      <c r="DB48" s="4">
        <f>1.25*((DB52+((DA53+DB53)*DB54)))</f>
        <v>562663.75</v>
      </c>
      <c r="DC48" s="4">
        <f>1.25*((DC52+((DB53+DC53)*DC54))/2)</f>
        <v>282735</v>
      </c>
      <c r="DD48" s="4">
        <f>1.25*((DD52+((DC53+DD53)*DD54)))</f>
        <v>565470</v>
      </c>
      <c r="DE48" s="4">
        <f>1.25*((DE52+((DD53+DE53)*DE54))/2)</f>
        <v>284145</v>
      </c>
      <c r="DF48" s="4">
        <f>1.25*((DF52+((DE53+DF53)*DF54)))</f>
        <v>568290</v>
      </c>
      <c r="DG48" s="4">
        <f>1.25*((DG52+((DF53+DG53)*DG54))/2)</f>
        <v>285562.5</v>
      </c>
      <c r="DH48" s="4">
        <f>1.25*((DH52+((DG53+DH53)*DH54)))</f>
        <v>571125</v>
      </c>
    </row>
    <row r="49" spans="1:112" s="4" customFormat="1" ht="12.75">
      <c r="A49" s="16" t="s">
        <v>59</v>
      </c>
      <c r="C49" s="4">
        <f>(C31-(C25+C26))</f>
        <v>261860</v>
      </c>
      <c r="D49" s="4">
        <f aca="true" t="shared" si="21" ref="D49:BL49">(D31+C31-(D25+D26+C25+C26))</f>
        <v>507563</v>
      </c>
      <c r="E49" s="4">
        <f>(E31-(E25+E26))</f>
        <v>222384</v>
      </c>
      <c r="F49" s="4">
        <f t="shared" si="21"/>
        <v>475308</v>
      </c>
      <c r="G49" s="4">
        <f>(G31-(G25+G26))</f>
        <v>241387</v>
      </c>
      <c r="H49" s="4">
        <f t="shared" si="21"/>
        <v>498446</v>
      </c>
      <c r="I49" s="4">
        <f>(I31-(I25+I26))</f>
        <v>250147</v>
      </c>
      <c r="J49" s="4">
        <f t="shared" si="21"/>
        <v>507001</v>
      </c>
      <c r="K49" s="4">
        <f>(K31-(K25+K26))</f>
        <v>258403</v>
      </c>
      <c r="L49" s="4">
        <f t="shared" si="21"/>
        <v>500327</v>
      </c>
      <c r="M49" s="4">
        <f>(M31-(M25+M26))</f>
        <v>253365</v>
      </c>
      <c r="N49" s="4">
        <f t="shared" si="21"/>
        <v>522710</v>
      </c>
      <c r="O49" s="4">
        <f>(O31-(O25+O26))</f>
        <v>257891</v>
      </c>
      <c r="P49" s="4">
        <f t="shared" si="21"/>
        <v>513979</v>
      </c>
      <c r="Q49" s="4">
        <f>(Q31-(Q25+Q26))</f>
        <v>249169</v>
      </c>
      <c r="R49" s="4">
        <f t="shared" si="21"/>
        <v>554915</v>
      </c>
      <c r="S49" s="4">
        <f>(S31-(S25+S26))</f>
        <v>269738</v>
      </c>
      <c r="T49" s="4">
        <f t="shared" si="21"/>
        <v>543258</v>
      </c>
      <c r="U49" s="4">
        <f>(U31-(U25+U26))</f>
        <v>270254</v>
      </c>
      <c r="V49" s="4">
        <f t="shared" si="21"/>
        <v>547336</v>
      </c>
      <c r="W49" s="4">
        <f>(W31-(W25+W26))</f>
        <v>281639</v>
      </c>
      <c r="X49" s="4">
        <f t="shared" si="21"/>
        <v>573154</v>
      </c>
      <c r="Y49" s="4">
        <f>(Y31-(Y25+Y26))</f>
        <v>266008</v>
      </c>
      <c r="Z49" s="4">
        <f t="shared" si="21"/>
        <v>558852</v>
      </c>
      <c r="AA49" s="4">
        <f>(AA31-(AA25+AA26))</f>
        <v>291221</v>
      </c>
      <c r="AB49" s="4">
        <f t="shared" si="21"/>
        <v>592537</v>
      </c>
      <c r="AC49" s="4">
        <f>(AC31-(AC25+AC26))</f>
        <v>301892</v>
      </c>
      <c r="AD49" s="4">
        <f t="shared" si="21"/>
        <v>592240</v>
      </c>
      <c r="AE49" s="4">
        <f>(AE31-(AE25+AE26))</f>
        <v>283370</v>
      </c>
      <c r="AF49" s="4">
        <f t="shared" si="21"/>
        <v>587143</v>
      </c>
      <c r="AG49" s="4">
        <f>(AG31-(AG25+AG26))</f>
        <v>306755</v>
      </c>
      <c r="AH49" s="4">
        <f t="shared" si="21"/>
        <v>606512</v>
      </c>
      <c r="AI49" s="4">
        <f>(AI31-(AI25+AI26))</f>
        <v>316739</v>
      </c>
      <c r="AJ49" s="4">
        <f t="shared" si="21"/>
        <v>628734</v>
      </c>
      <c r="AK49" s="4">
        <f>(AK31-(AK25+AK26))</f>
        <v>290173</v>
      </c>
      <c r="AL49" s="4">
        <f t="shared" si="21"/>
        <v>594461</v>
      </c>
      <c r="AM49" s="4">
        <f>(AM31-(AM25+AM26))</f>
        <v>317925</v>
      </c>
      <c r="AN49" s="4">
        <f t="shared" si="21"/>
        <v>618355</v>
      </c>
      <c r="AO49" s="4">
        <f>(AO31-(AO25+AO26))</f>
        <v>293628</v>
      </c>
      <c r="AP49" s="4">
        <f t="shared" si="21"/>
        <v>626202</v>
      </c>
      <c r="AQ49" s="4">
        <f>(AQ31-(AQ25+AQ26))</f>
        <v>319513</v>
      </c>
      <c r="AR49" s="4">
        <f t="shared" si="21"/>
        <v>646269</v>
      </c>
      <c r="AS49" s="4">
        <f>(AS31-(AS25+AS26))</f>
        <v>319800</v>
      </c>
      <c r="AT49" s="4">
        <f t="shared" si="21"/>
        <v>632982</v>
      </c>
      <c r="AU49" s="4">
        <f>(AU31-(AU25+AU26))</f>
        <v>327357</v>
      </c>
      <c r="AV49" s="4">
        <f t="shared" si="21"/>
        <v>668198</v>
      </c>
      <c r="AW49" s="4">
        <f>(AW31-(AW25+AW26))</f>
        <v>335226.26</v>
      </c>
      <c r="AX49" s="4">
        <f t="shared" si="21"/>
        <v>617237.8</v>
      </c>
      <c r="AY49" s="4">
        <f>(AY31-(AY25+AY26))</f>
        <v>330145.1599999999</v>
      </c>
      <c r="AZ49" s="4">
        <f t="shared" si="21"/>
        <v>674076.97</v>
      </c>
      <c r="BA49" s="4">
        <f>(BA31-(BA25+BA26))</f>
        <v>330634.82000000007</v>
      </c>
      <c r="BB49" s="4">
        <f t="shared" si="21"/>
        <v>675798.01</v>
      </c>
      <c r="BC49" s="4">
        <f>(BC31-(BC25+BC26))</f>
        <v>340006.38</v>
      </c>
      <c r="BD49" s="4">
        <f t="shared" si="21"/>
        <v>694576.02</v>
      </c>
      <c r="BE49" s="4">
        <f>(BE31-(BE25+BE26))</f>
        <v>342556.99</v>
      </c>
      <c r="BF49" s="4">
        <f t="shared" si="21"/>
        <v>688921.99</v>
      </c>
      <c r="BG49" s="4">
        <f>(BG31-(BG25+BG26))</f>
        <v>346365</v>
      </c>
      <c r="BH49" s="4">
        <f t="shared" si="21"/>
        <v>726505.03</v>
      </c>
      <c r="BI49" s="4">
        <f>(BI31-(BI25+BI26))</f>
        <v>395956.8400000001</v>
      </c>
      <c r="BJ49" s="4">
        <f t="shared" si="21"/>
        <v>781305.8300000001</v>
      </c>
      <c r="BK49" s="4">
        <f>(BK31-(BK25+BK26))</f>
        <v>385348.99</v>
      </c>
      <c r="BL49" s="4">
        <f t="shared" si="21"/>
        <v>787331.1799999999</v>
      </c>
      <c r="BM49" s="4">
        <f>(BM31-(BM25+BM26))</f>
        <v>418064.62</v>
      </c>
      <c r="BN49" s="4">
        <f aca="true" t="shared" si="22" ref="BN49:CD49">(BN31+BM31-(BN25+BN26+BM25+BM26))</f>
        <v>837368.7999999998</v>
      </c>
      <c r="BO49" s="4">
        <f>(BO31-(BO25+BO26))</f>
        <v>397695.25</v>
      </c>
      <c r="BP49" s="4">
        <f t="shared" si="22"/>
        <v>795390.5</v>
      </c>
      <c r="BQ49" s="4">
        <f>(BQ31-(BQ25+BQ26))</f>
        <v>415662.6699999999</v>
      </c>
      <c r="BR49" s="4">
        <f t="shared" si="22"/>
        <v>831325.3399999999</v>
      </c>
      <c r="BS49" s="4">
        <f>(BS31-(BS25+BS26))</f>
        <v>455828.04000000004</v>
      </c>
      <c r="BT49" s="4">
        <f t="shared" si="22"/>
        <v>896667.9300000002</v>
      </c>
      <c r="BU49" s="4">
        <f>(BU31-(BU25+BU26))</f>
        <v>455828.04000000004</v>
      </c>
      <c r="BV49" s="4">
        <f t="shared" si="22"/>
        <v>938568.06</v>
      </c>
      <c r="BW49" s="4">
        <f>(BW31-(BW25+BW26))</f>
        <v>482324.37</v>
      </c>
      <c r="BX49" s="4">
        <f t="shared" si="22"/>
        <v>964648.74</v>
      </c>
      <c r="BY49" s="4">
        <f>(BY31-(BY25+BY26))</f>
        <v>440941.1599999999</v>
      </c>
      <c r="BZ49" s="4">
        <f t="shared" si="22"/>
        <v>929058.25</v>
      </c>
      <c r="CA49" s="4">
        <f>(CA31-(CA25+CA26))</f>
        <v>464087.5</v>
      </c>
      <c r="CB49" s="4">
        <f t="shared" si="22"/>
        <v>940126.55</v>
      </c>
      <c r="CC49" s="4">
        <f>(CC31-(CC25+CC26))</f>
        <v>476928.44999999995</v>
      </c>
      <c r="CD49" s="4">
        <f t="shared" si="22"/>
        <v>960911.28</v>
      </c>
      <c r="CE49" s="4">
        <f>(CE31-(CE25+CE26))</f>
        <v>481665.04000000004</v>
      </c>
      <c r="CF49" s="4">
        <f>(CF31+CE31-(CF25+CF26+CE25+CE26))</f>
        <v>980116.8200000001</v>
      </c>
      <c r="CG49" s="4">
        <f>(CG31-(CG25+CG26))</f>
        <v>510355</v>
      </c>
      <c r="CH49" s="4">
        <f>(CH31+CG31-(CH25+CH26+CG25+CG26))</f>
        <v>1034754.3399999999</v>
      </c>
      <c r="CI49" s="4">
        <f>(CI31-(CI25+CI26))</f>
        <v>506744.73</v>
      </c>
      <c r="CJ49" s="4">
        <f>(CJ31+CI31-(CJ25+CJ26+CI25+CI26))</f>
        <v>998921.45</v>
      </c>
      <c r="CK49" s="4">
        <f>(CK31-(CK25+CK26))</f>
        <v>511953.13</v>
      </c>
      <c r="CL49" s="4">
        <f>(CL31+CK31-(CL25+CL26+CK25+CK26))</f>
        <v>1028191.96</v>
      </c>
      <c r="CM49" s="4">
        <f>(CM31-(CM25+CM26))</f>
        <v>502311.24</v>
      </c>
      <c r="CN49" s="4">
        <f>(CN31+CM31-(CN25+CN26+CM25+CM26))</f>
        <v>1006356.8500000001</v>
      </c>
      <c r="CO49" s="4">
        <f>(CO31-(CO25+CO26))</f>
        <v>517943.77</v>
      </c>
      <c r="CP49" s="4">
        <f>(CP31+CO31-(CP25+CP26+CO25+CO26))</f>
        <v>1044955.02</v>
      </c>
      <c r="CQ49" s="4">
        <f>(CQ31-(CQ25+CQ26))</f>
        <v>500905.06000000006</v>
      </c>
      <c r="CR49" s="4">
        <f>(CR31+CQ31-(CR25+CR26+CQ25+CQ26))</f>
        <v>1000964.5900000001</v>
      </c>
      <c r="CS49" s="4">
        <f>(CS31-(CS25+CS26))</f>
        <v>509748.27</v>
      </c>
      <c r="CT49" s="4">
        <f>(CT31+CS31-(CT25+CT26+CS25+CS26))</f>
        <v>1009037.46</v>
      </c>
      <c r="CU49" s="4">
        <f>(CU31-(CU25+CU26))</f>
        <v>483082.11</v>
      </c>
      <c r="CV49" s="4">
        <f>(CV31+CU31-(CV25+CV26+CU25+CU26))</f>
        <v>971939.8199999998</v>
      </c>
      <c r="CW49" s="4">
        <f>(CW31-(CW25+CW26))</f>
        <v>504341.56000000006</v>
      </c>
      <c r="CX49" s="4">
        <f>(CX31+CW31-(CX25+CX26+CW25+CW26))</f>
        <v>1011283.4300000002</v>
      </c>
      <c r="CY49" s="4">
        <f>(CY31-(CY25+CY26))</f>
        <v>483286.14</v>
      </c>
      <c r="CZ49" s="4">
        <f>(CZ31+CY31-(CZ25+CZ26+CY25+CY26))</f>
        <v>997286.03</v>
      </c>
      <c r="DA49" s="4">
        <f>(DA31-(DA25+DA26))</f>
        <v>512755.31000000006</v>
      </c>
      <c r="DB49" s="4">
        <f>(DB31+DA31-(DB25+DB26+DA25+DA26))</f>
        <v>0</v>
      </c>
      <c r="DC49" s="4">
        <f>(DC31-(DC25+DC26))</f>
        <v>0</v>
      </c>
      <c r="DD49" s="4">
        <f>(DD31+DC31-(DD25+DD26+DC25+DC26))</f>
        <v>0</v>
      </c>
      <c r="DE49" s="4">
        <f>(DE31-(DE25+DE26))</f>
        <v>0</v>
      </c>
      <c r="DF49" s="4">
        <f>(DF31+DE31-(DF25+DF26+DE25+DE26))</f>
        <v>0</v>
      </c>
      <c r="DG49" s="4">
        <f>(DG31-(DG25+DG26))</f>
        <v>0</v>
      </c>
      <c r="DH49" s="4">
        <f>(DH31+DG31-(DH25+DH26+DG25+DG26))</f>
        <v>0</v>
      </c>
    </row>
    <row r="50" spans="1:122" s="5" customFormat="1" ht="12.75">
      <c r="A50" s="14" t="s">
        <v>29</v>
      </c>
      <c r="B50" s="5" t="str">
        <f>IF((B31+A31)&gt;=B48,"Pass","Failed")</f>
        <v>Pass</v>
      </c>
      <c r="C50" s="5" t="str">
        <f>IF(C31-(C25+C26)&gt;=C48,"Pass","Failed")</f>
        <v>Pass</v>
      </c>
      <c r="D50" s="5" t="str">
        <f aca="true" t="shared" si="23" ref="D50:AL50">IF((D31+C31)&gt;=D48,"Pass","Failed")</f>
        <v>Pass</v>
      </c>
      <c r="E50" s="5" t="str">
        <f>IF(E31-(E25+E26)&gt;=E48,"Pass","Failed")</f>
        <v>Failed</v>
      </c>
      <c r="F50" s="5" t="str">
        <f t="shared" si="23"/>
        <v>Pass</v>
      </c>
      <c r="G50" s="5" t="str">
        <f>IF(G31-(G25+G26)&gt;=G48,"Pass","Failed")</f>
        <v>Pass</v>
      </c>
      <c r="H50" s="5" t="str">
        <f t="shared" si="23"/>
        <v>Pass</v>
      </c>
      <c r="I50" s="5" t="str">
        <f>IF(I31-(I25+I26)&gt;=I48,"Pass","Failed")</f>
        <v>Pass</v>
      </c>
      <c r="J50" s="5" t="str">
        <f t="shared" si="23"/>
        <v>Pass</v>
      </c>
      <c r="K50" s="5" t="str">
        <f>IF(K31-(K25+K26)&gt;=K48,"Pass","Failed")</f>
        <v>Pass</v>
      </c>
      <c r="L50" s="5" t="str">
        <f t="shared" si="23"/>
        <v>Pass</v>
      </c>
      <c r="M50" s="5" t="str">
        <f>IF(M31-(M25+M26)&gt;=M48,"Pass","Failed")</f>
        <v>Pass</v>
      </c>
      <c r="N50" s="5" t="str">
        <f t="shared" si="23"/>
        <v>Pass</v>
      </c>
      <c r="O50" s="5" t="str">
        <f>IF(O31-(O25+O26)&gt;=O48,"Pass","Failed")</f>
        <v>Pass</v>
      </c>
      <c r="P50" s="5" t="str">
        <f t="shared" si="23"/>
        <v>Pass</v>
      </c>
      <c r="Q50" s="5" t="str">
        <f>IF(Q31-(Q25+Q26)&gt;=Q48,"Pass","Failed")</f>
        <v>Pass</v>
      </c>
      <c r="R50" s="5" t="str">
        <f t="shared" si="23"/>
        <v>Pass</v>
      </c>
      <c r="S50" s="5" t="str">
        <f>IF(S31-(S25+S26)&gt;=S48,"Pass","Failed")</f>
        <v>Pass</v>
      </c>
      <c r="T50" s="5" t="str">
        <f t="shared" si="23"/>
        <v>Pass</v>
      </c>
      <c r="U50" s="5" t="str">
        <f>IF(U31-(U25+U26)&gt;=U48,"Pass","Failed")</f>
        <v>Pass</v>
      </c>
      <c r="V50" s="5" t="str">
        <f t="shared" si="23"/>
        <v>Pass</v>
      </c>
      <c r="W50" s="5" t="str">
        <f>IF(W31-(W25+W26)&gt;=W48,"Pass","Failed")</f>
        <v>Pass</v>
      </c>
      <c r="X50" s="5" t="str">
        <f t="shared" si="23"/>
        <v>Pass</v>
      </c>
      <c r="Y50" s="5" t="str">
        <f>IF(Y31-(Y25+Y26)&gt;=Y48,"Pass","Failed")</f>
        <v>Pass</v>
      </c>
      <c r="Z50" s="5" t="str">
        <f t="shared" si="23"/>
        <v>Pass</v>
      </c>
      <c r="AA50" s="5" t="str">
        <f>IF(AA31-(AA25+AA26)&gt;=AA48,"Pass","Failed")</f>
        <v>Pass</v>
      </c>
      <c r="AB50" s="5" t="str">
        <f t="shared" si="23"/>
        <v>Pass</v>
      </c>
      <c r="AC50" s="5" t="str">
        <f>IF(AC31-(AC25+AC26)&gt;=AC48,"Pass","Failed")</f>
        <v>Pass</v>
      </c>
      <c r="AD50" s="5" t="str">
        <f t="shared" si="23"/>
        <v>Pass</v>
      </c>
      <c r="AE50" s="5" t="str">
        <f>IF(AE31-(AE25+AE26)&gt;=AE48,"Pass","Failed")</f>
        <v>Pass</v>
      </c>
      <c r="AF50" s="5" t="str">
        <f t="shared" si="23"/>
        <v>Pass</v>
      </c>
      <c r="AG50" s="5" t="str">
        <f>IF(AG31-(AG25+AG26)&gt;=AG48,"Pass","Failed")</f>
        <v>Pass</v>
      </c>
      <c r="AH50" s="5" t="str">
        <f t="shared" si="23"/>
        <v>Pass</v>
      </c>
      <c r="AI50" s="5" t="str">
        <f>IF(AI31-(AI25+AI26)&gt;=AI48,"Pass","Failed")</f>
        <v>Pass</v>
      </c>
      <c r="AJ50" s="5" t="str">
        <f t="shared" si="23"/>
        <v>Pass</v>
      </c>
      <c r="AK50" s="5" t="str">
        <f>IF(AK31-(AK25+AK26)&gt;=AK48,"Pass","Failed")</f>
        <v>Pass</v>
      </c>
      <c r="AL50" s="5" t="str">
        <f t="shared" si="23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>IF((AT31+AS31-(AT25+AT26+AS25+AS26))&gt;=AT48,"Pass","Failed")</f>
        <v>Pass</v>
      </c>
      <c r="AU50" s="5" t="str">
        <f>IF(AU31-(AU25+AU26)&gt;=AU48,"Pass","Failed")</f>
        <v>Pass</v>
      </c>
      <c r="AV50" s="5" t="str">
        <f aca="true" t="shared" si="24" ref="AV50:DF50">IF((AV31+AU31-(AV25+AV26+AU25+AU26))&gt;=AV48,"Pass","Failed")</f>
        <v>Pass</v>
      </c>
      <c r="AW50" s="5" t="str">
        <f>IF(AW31-(AW25+AW26)&gt;=AW48,"Pass","Failed")</f>
        <v>Pass</v>
      </c>
      <c r="AX50" s="5" t="str">
        <f t="shared" si="24"/>
        <v>Pass</v>
      </c>
      <c r="AY50" s="5" t="str">
        <f>IF(AY31-(AY25+AY26)&gt;=AY48,"Pass","Failed")</f>
        <v>Pass</v>
      </c>
      <c r="AZ50" s="5" t="str">
        <f t="shared" si="24"/>
        <v>Pass</v>
      </c>
      <c r="BA50" s="5" t="str">
        <f>IF(BA31-(BA25+BA26)&gt;=BA48,"Pass","Failed")</f>
        <v>Pass</v>
      </c>
      <c r="BB50" s="5" t="str">
        <f t="shared" si="24"/>
        <v>Pass</v>
      </c>
      <c r="BC50" s="5" t="str">
        <f>IF(BC31-(BC25+BC26)&gt;=BC48,"Pass","Failed")</f>
        <v>Pass</v>
      </c>
      <c r="BD50" s="5" t="str">
        <f t="shared" si="24"/>
        <v>Pass</v>
      </c>
      <c r="BE50" s="5" t="str">
        <f>IF(BE31-(BE25+BE26)&gt;=BE48,"Pass","Failed")</f>
        <v>Pass</v>
      </c>
      <c r="BF50" s="5" t="str">
        <f t="shared" si="24"/>
        <v>Pass</v>
      </c>
      <c r="BG50" s="5" t="str">
        <f>IF(BG31-(BG25+BG26)&gt;=BG48,"Pass","Failed")</f>
        <v>Pass</v>
      </c>
      <c r="BH50" s="5" t="str">
        <f t="shared" si="24"/>
        <v>Pass</v>
      </c>
      <c r="BI50" s="5" t="str">
        <f>IF(BI31-(BI25+BI26)&gt;=BI48,"Pass","Failed")</f>
        <v>Pass</v>
      </c>
      <c r="BJ50" s="5" t="str">
        <f t="shared" si="24"/>
        <v>Pass</v>
      </c>
      <c r="BK50" s="5" t="str">
        <f>IF(BK31-(BK25+BK26)&gt;=BK48,"Pass","Failed")</f>
        <v>Pass</v>
      </c>
      <c r="BL50" s="5" t="str">
        <f t="shared" si="24"/>
        <v>Pass</v>
      </c>
      <c r="BM50" s="5" t="str">
        <f>IF(BM31-(BM25+BM26)&gt;=BM48,"Pass","Failed")</f>
        <v>Pass</v>
      </c>
      <c r="BN50" s="5" t="str">
        <f t="shared" si="24"/>
        <v>Pass</v>
      </c>
      <c r="BO50" s="5" t="str">
        <f>IF(BO31-(BO25+BO26)&gt;=BO48,"Pass","Failed")</f>
        <v>Pass</v>
      </c>
      <c r="BP50" s="5" t="str">
        <f t="shared" si="24"/>
        <v>Pass</v>
      </c>
      <c r="BQ50" s="5" t="str">
        <f>IF(BQ31-(BQ25+BQ26)&gt;=BQ48,"Pass","Failed")</f>
        <v>Pass</v>
      </c>
      <c r="BR50" s="5" t="str">
        <f t="shared" si="24"/>
        <v>Pass</v>
      </c>
      <c r="BS50" s="5" t="str">
        <f>IF(BS31-(BS25+BS26)&gt;=BS48,"Pass","Failed")</f>
        <v>Pass</v>
      </c>
      <c r="BT50" s="5" t="str">
        <f t="shared" si="24"/>
        <v>Pass</v>
      </c>
      <c r="BU50" s="5" t="str">
        <f>IF(BU31-(BU25+BU26)&gt;=BU48,"Pass","Failed")</f>
        <v>Pass</v>
      </c>
      <c r="BV50" s="5" t="str">
        <f t="shared" si="24"/>
        <v>Pass</v>
      </c>
      <c r="BW50" s="5" t="str">
        <f>IF(BW31-(BW25+BW26)&gt;=BW48,"Pass","Failed")</f>
        <v>Pass</v>
      </c>
      <c r="BX50" s="5" t="str">
        <f t="shared" si="24"/>
        <v>Pass</v>
      </c>
      <c r="BY50" s="5" t="str">
        <f>IF(BY31-(BY25+BY26)&gt;=BY48,"Pass","Failed")</f>
        <v>Pass</v>
      </c>
      <c r="BZ50" s="5" t="str">
        <f t="shared" si="24"/>
        <v>Pass</v>
      </c>
      <c r="CA50" s="5" t="str">
        <f>IF(CA31-(CA25+CA26)&gt;=CA48,"Pass","Failed")</f>
        <v>Pass</v>
      </c>
      <c r="CB50" s="5" t="str">
        <f t="shared" si="24"/>
        <v>Pass</v>
      </c>
      <c r="CC50" s="5" t="str">
        <f>IF(CC31-(CC25+CC26)&gt;=CC48,"Pass","Failed")</f>
        <v>Pass</v>
      </c>
      <c r="CD50" s="5" t="str">
        <f t="shared" si="24"/>
        <v>Pass</v>
      </c>
      <c r="CE50" s="5" t="str">
        <f>IF(CE31-(CE25+CE26)&gt;=CE48,"Pass","Failed")</f>
        <v>Pass</v>
      </c>
      <c r="CF50" s="5" t="str">
        <f t="shared" si="24"/>
        <v>Pass</v>
      </c>
      <c r="CG50" s="5" t="str">
        <f>IF(CG31-(CG25+CG26)&gt;=CG48,"Pass","Failed")</f>
        <v>Pass</v>
      </c>
      <c r="CH50" s="5" t="str">
        <f t="shared" si="24"/>
        <v>Pass</v>
      </c>
      <c r="CI50" s="5" t="str">
        <f t="shared" si="24"/>
        <v>Pass</v>
      </c>
      <c r="CJ50" s="5" t="str">
        <f t="shared" si="24"/>
        <v>Pass</v>
      </c>
      <c r="CK50" s="5" t="str">
        <f t="shared" si="24"/>
        <v>Pass</v>
      </c>
      <c r="CL50" s="5" t="str">
        <f t="shared" si="24"/>
        <v>Pass</v>
      </c>
      <c r="CM50" s="5" t="str">
        <f t="shared" si="24"/>
        <v>Pass</v>
      </c>
      <c r="CN50" s="5" t="str">
        <f t="shared" si="24"/>
        <v>Pass</v>
      </c>
      <c r="CO50" s="5" t="str">
        <f t="shared" si="24"/>
        <v>Pass</v>
      </c>
      <c r="CP50" s="5" t="str">
        <f t="shared" si="24"/>
        <v>Pass</v>
      </c>
      <c r="CQ50" s="5" t="str">
        <f t="shared" si="24"/>
        <v>Pass</v>
      </c>
      <c r="CR50" s="5" t="str">
        <f t="shared" si="24"/>
        <v>Pass</v>
      </c>
      <c r="CS50" s="5" t="str">
        <f t="shared" si="24"/>
        <v>Pass</v>
      </c>
      <c r="CT50" s="5" t="str">
        <f t="shared" si="24"/>
        <v>Pass</v>
      </c>
      <c r="CU50" s="5" t="str">
        <f t="shared" si="24"/>
        <v>Pass</v>
      </c>
      <c r="CV50" s="5" t="str">
        <f t="shared" si="24"/>
        <v>Pass</v>
      </c>
      <c r="CW50" s="5" t="str">
        <f t="shared" si="24"/>
        <v>Pass</v>
      </c>
      <c r="CX50" s="5" t="str">
        <f t="shared" si="24"/>
        <v>Pass</v>
      </c>
      <c r="CY50" s="5" t="str">
        <f t="shared" si="24"/>
        <v>Pass</v>
      </c>
      <c r="CZ50" s="5" t="str">
        <f t="shared" si="24"/>
        <v>Pass</v>
      </c>
      <c r="DA50" s="5" t="str">
        <f>IF((DA31+CZ31-(DA25+DA26+CZ25+CZ26))&gt;=DA48,"Pass","Failed")</f>
        <v>Pass</v>
      </c>
      <c r="DB50" s="5" t="str">
        <f t="shared" si="24"/>
        <v>Failed</v>
      </c>
      <c r="DC50" s="5" t="str">
        <f t="shared" si="24"/>
        <v>Failed</v>
      </c>
      <c r="DD50" s="5" t="str">
        <f t="shared" si="24"/>
        <v>Failed</v>
      </c>
      <c r="DE50" s="5" t="str">
        <f t="shared" si="24"/>
        <v>Failed</v>
      </c>
      <c r="DF50" s="5" t="str">
        <f t="shared" si="24"/>
        <v>Failed</v>
      </c>
      <c r="DG50" s="5" t="str">
        <f aca="true" t="shared" si="25" ref="DG50:DR50">IF((DG31+DF31-(DG25+DG26+DF25+DF26))&gt;=DG48,"Pass","Failed")</f>
        <v>Failed</v>
      </c>
      <c r="DH50" s="5" t="str">
        <f t="shared" si="25"/>
        <v>Failed</v>
      </c>
      <c r="DI50" s="5" t="str">
        <f t="shared" si="25"/>
        <v>Pass</v>
      </c>
      <c r="DJ50" s="5" t="str">
        <f t="shared" si="25"/>
        <v>Pass</v>
      </c>
      <c r="DK50" s="5" t="str">
        <f t="shared" si="25"/>
        <v>Pass</v>
      </c>
      <c r="DL50" s="5" t="str">
        <f t="shared" si="25"/>
        <v>Pass</v>
      </c>
      <c r="DM50" s="5" t="str">
        <f t="shared" si="25"/>
        <v>Pass</v>
      </c>
      <c r="DN50" s="5" t="str">
        <f t="shared" si="25"/>
        <v>Pass</v>
      </c>
      <c r="DO50" s="5" t="str">
        <f t="shared" si="25"/>
        <v>Pass</v>
      </c>
      <c r="DP50" s="5" t="str">
        <f t="shared" si="25"/>
        <v>Pass</v>
      </c>
      <c r="DQ50" s="5" t="str">
        <f t="shared" si="25"/>
        <v>Pass</v>
      </c>
      <c r="DR50" s="5" t="str">
        <f t="shared" si="25"/>
        <v>Pass</v>
      </c>
    </row>
    <row r="51" spans="1:111" s="5" customFormat="1" ht="12.75">
      <c r="A51" s="14" t="s">
        <v>60</v>
      </c>
      <c r="C51" s="5">
        <f aca="true" t="shared" si="26" ref="C51:BM51">C49/C48-1</f>
        <v>0.11045023198506931</v>
      </c>
      <c r="D51" s="5">
        <f t="shared" si="26"/>
        <v>0.07619233769387801</v>
      </c>
      <c r="E51" s="5">
        <f t="shared" si="26"/>
        <v>-0.061286727571246646</v>
      </c>
      <c r="F51" s="5">
        <f t="shared" si="26"/>
        <v>0.003170030423874648</v>
      </c>
      <c r="G51" s="5">
        <f t="shared" si="26"/>
        <v>0.014242235251616053</v>
      </c>
      <c r="H51" s="5">
        <f t="shared" si="26"/>
        <v>0.04454921506401588</v>
      </c>
      <c r="I51" s="5">
        <f t="shared" si="26"/>
        <v>0.0410227655083637</v>
      </c>
      <c r="J51" s="5">
        <f t="shared" si="26"/>
        <v>0.05361618614382491</v>
      </c>
      <c r="K51" s="5">
        <f t="shared" si="26"/>
        <v>0.06770955226004038</v>
      </c>
      <c r="L51" s="5">
        <f t="shared" si="26"/>
        <v>0.03366430953512389</v>
      </c>
      <c r="M51" s="5">
        <f t="shared" si="26"/>
        <v>0.042110463692698996</v>
      </c>
      <c r="N51" s="5">
        <f t="shared" si="26"/>
        <v>0.07497397129992445</v>
      </c>
      <c r="O51" s="5">
        <f t="shared" si="26"/>
        <v>0.05587848681903429</v>
      </c>
      <c r="P51" s="5">
        <f t="shared" si="26"/>
        <v>0.05218749156961744</v>
      </c>
      <c r="Q51" s="5">
        <f t="shared" si="26"/>
        <v>0.015503673707387255</v>
      </c>
      <c r="R51" s="5">
        <f t="shared" si="26"/>
        <v>0.12768858215534107</v>
      </c>
      <c r="S51" s="5">
        <f t="shared" si="26"/>
        <v>0.08762201231555022</v>
      </c>
      <c r="T51" s="5">
        <f t="shared" si="26"/>
        <v>0.09489516867449854</v>
      </c>
      <c r="U51" s="5">
        <f t="shared" si="26"/>
        <v>0.08577730967027275</v>
      </c>
      <c r="V51" s="5">
        <f t="shared" si="26"/>
        <v>0.09994648731983213</v>
      </c>
      <c r="W51" s="5">
        <f t="shared" si="26"/>
        <v>0.12608361833838044</v>
      </c>
      <c r="X51" s="5">
        <f t="shared" si="26"/>
        <v>0.14507426921429745</v>
      </c>
      <c r="Y51" s="5">
        <f t="shared" si="26"/>
        <v>0.05666617924605055</v>
      </c>
      <c r="Z51" s="5">
        <f t="shared" si="26"/>
        <v>0.10902779937754725</v>
      </c>
      <c r="AA51" s="5">
        <f t="shared" si="26"/>
        <v>0.1512605664337454</v>
      </c>
      <c r="AB51" s="5">
        <f t="shared" si="26"/>
        <v>0.1707125504175364</v>
      </c>
      <c r="AC51" s="5">
        <f t="shared" si="26"/>
        <v>0.18586618775853836</v>
      </c>
      <c r="AD51" s="5">
        <f t="shared" si="26"/>
        <v>0.16206468303249832</v>
      </c>
      <c r="AE51" s="5">
        <f t="shared" si="26"/>
        <v>0.10669629973881212</v>
      </c>
      <c r="AF51" s="5">
        <f t="shared" si="26"/>
        <v>0.1468813730959171</v>
      </c>
      <c r="AG51" s="5">
        <f t="shared" si="26"/>
        <v>0.19275041627161582</v>
      </c>
      <c r="AH51" s="5">
        <f t="shared" si="26"/>
        <v>0.17909756489008144</v>
      </c>
      <c r="AI51" s="5">
        <f t="shared" si="26"/>
        <v>0.22541258191645008</v>
      </c>
      <c r="AJ51" s="5">
        <f t="shared" si="26"/>
        <v>0.21585319130909708</v>
      </c>
      <c r="AK51" s="5">
        <f t="shared" si="26"/>
        <v>0.11675519063527107</v>
      </c>
      <c r="AL51" s="5">
        <f t="shared" si="26"/>
        <v>0.14330633085563815</v>
      </c>
      <c r="AM51" s="5">
        <f t="shared" si="26"/>
        <v>0.21188893607966075</v>
      </c>
      <c r="AN51" s="5">
        <f t="shared" si="26"/>
        <v>0.1735422302713654</v>
      </c>
      <c r="AO51" s="5">
        <f t="shared" si="26"/>
        <v>0.11370724648952524</v>
      </c>
      <c r="AP51" s="5">
        <f t="shared" si="26"/>
        <v>0.1918016075103679</v>
      </c>
      <c r="AQ51" s="5">
        <f t="shared" si="26"/>
        <v>0.21069280946642244</v>
      </c>
      <c r="AR51" s="5">
        <f t="shared" si="26"/>
        <v>0.22441533095845134</v>
      </c>
      <c r="AS51" s="5">
        <f t="shared" si="26"/>
        <v>0.2044784301757676</v>
      </c>
      <c r="AT51" s="5">
        <f t="shared" si="26"/>
        <v>0.18936451366937046</v>
      </c>
      <c r="AU51" s="5">
        <f t="shared" si="26"/>
        <v>0.22259875577821675</v>
      </c>
      <c r="AV51" s="5">
        <f t="shared" si="26"/>
        <v>0.24462627023800287</v>
      </c>
      <c r="AW51" s="5">
        <f t="shared" si="26"/>
        <v>0.239403958683295</v>
      </c>
      <c r="AX51" s="5">
        <f t="shared" si="26"/>
        <v>0.14454874878757962</v>
      </c>
      <c r="AY51" s="5">
        <f t="shared" si="26"/>
        <v>0.2216533266228793</v>
      </c>
      <c r="AZ51" s="5">
        <f t="shared" si="26"/>
        <v>0.24361648499030886</v>
      </c>
      <c r="BA51" s="5">
        <f t="shared" si="26"/>
        <v>0.21374850422143288</v>
      </c>
      <c r="BB51" s="5">
        <f t="shared" si="26"/>
        <v>0.2397569334186127</v>
      </c>
      <c r="BC51" s="5">
        <f t="shared" si="26"/>
        <v>0.23762337518695742</v>
      </c>
      <c r="BD51" s="5">
        <f t="shared" si="26"/>
        <v>0.26144471360109134</v>
      </c>
      <c r="BE51" s="5">
        <f t="shared" si="26"/>
        <v>0.24169284423362902</v>
      </c>
      <c r="BF51" s="5">
        <f t="shared" si="26"/>
        <v>0.24993308627459232</v>
      </c>
      <c r="BG51" s="5">
        <f t="shared" si="26"/>
        <v>0.24673068485082994</v>
      </c>
      <c r="BH51" s="5">
        <f t="shared" si="26"/>
        <v>0.30144964693029297</v>
      </c>
      <c r="BI51" s="5">
        <f t="shared" si="26"/>
        <v>0.4096584814289257</v>
      </c>
      <c r="BJ51" s="5">
        <f t="shared" si="26"/>
        <v>0.390723067901974</v>
      </c>
      <c r="BK51" s="5">
        <f t="shared" si="26"/>
        <v>0.36146472054224454</v>
      </c>
      <c r="BL51" s="5">
        <f t="shared" si="26"/>
        <v>0.38643807719522094</v>
      </c>
      <c r="BM51" s="5">
        <f t="shared" si="26"/>
        <v>0.4656521374552127</v>
      </c>
      <c r="BN51" s="5">
        <f aca="true" t="shared" si="27" ref="BN51:CE51">BN49/BN48-1</f>
        <v>0.46765286305062914</v>
      </c>
      <c r="BO51" s="5">
        <f t="shared" si="27"/>
        <v>0.38943687194122334</v>
      </c>
      <c r="BP51" s="5">
        <f t="shared" si="27"/>
        <v>0.38731658246151257</v>
      </c>
      <c r="BQ51" s="5">
        <f t="shared" si="27"/>
        <v>0.4394465819076918</v>
      </c>
      <c r="BR51" s="5">
        <f t="shared" si="27"/>
        <v>0.4391445252368822</v>
      </c>
      <c r="BS51" s="5">
        <f t="shared" si="27"/>
        <v>0.567540735912889</v>
      </c>
      <c r="BT51" s="5">
        <f t="shared" si="27"/>
        <v>0.5364263416144048</v>
      </c>
      <c r="BU51" s="5">
        <f t="shared" si="27"/>
        <v>0.5531144359343687</v>
      </c>
      <c r="BV51" s="5">
        <f t="shared" si="27"/>
        <v>0.5801698922217495</v>
      </c>
      <c r="BW51" s="5">
        <f t="shared" si="27"/>
        <v>0.6138889266420344</v>
      </c>
      <c r="BX51" s="5">
        <f t="shared" si="27"/>
        <v>0.6282036330902423</v>
      </c>
      <c r="BY51" s="5">
        <f t="shared" si="27"/>
        <v>0.48492351465752215</v>
      </c>
      <c r="BZ51" s="5">
        <f t="shared" si="27"/>
        <v>0.564552570179766</v>
      </c>
      <c r="CA51" s="5">
        <f t="shared" si="27"/>
        <v>0.5489260288232976</v>
      </c>
      <c r="CB51" s="5">
        <f t="shared" si="27"/>
        <v>0.5687119776921157</v>
      </c>
      <c r="CC51" s="5">
        <f t="shared" si="27"/>
        <v>0.5876968816791297</v>
      </c>
      <c r="CD51" s="5">
        <f t="shared" si="27"/>
        <v>0.5943394233021735</v>
      </c>
      <c r="CE51" s="5">
        <f t="shared" si="27"/>
        <v>0.5858748831772527</v>
      </c>
      <c r="CF51" s="5">
        <f aca="true" t="shared" si="28" ref="CF51:CN51">CF49/CF48-1</f>
        <v>0.6130905540214888</v>
      </c>
      <c r="CG51" s="5">
        <f t="shared" si="28"/>
        <v>0.6725751472105377</v>
      </c>
      <c r="CH51" s="5">
        <f t="shared" si="28"/>
        <v>0.6942140565471018</v>
      </c>
      <c r="CI51" s="5">
        <f t="shared" si="28"/>
        <v>0.6514557800449028</v>
      </c>
      <c r="CJ51" s="5">
        <f t="shared" si="28"/>
        <v>0.6281191172389256</v>
      </c>
      <c r="CK51" s="5">
        <f>CK49/CK48-1</f>
        <v>0.6620491006432083</v>
      </c>
      <c r="CL51" s="5">
        <f t="shared" si="28"/>
        <v>0.6700586691740547</v>
      </c>
      <c r="CM51" s="5">
        <f>CM49/CM48-1</f>
        <v>0.6248790596858991</v>
      </c>
      <c r="CN51" s="5">
        <f t="shared" si="28"/>
        <v>0.6270164928395299</v>
      </c>
      <c r="CO51" s="5">
        <f>CO49/CO48-1</f>
        <v>0.6673949498209863</v>
      </c>
      <c r="CP51" s="5">
        <f aca="true" t="shared" si="29" ref="CP51:CU51">CP49/CP48-1</f>
        <v>0.6818537849969049</v>
      </c>
      <c r="CQ51" s="5">
        <f t="shared" si="29"/>
        <v>0.605953517867456</v>
      </c>
      <c r="CR51" s="5">
        <f t="shared" si="29"/>
        <v>0.6063614075631403</v>
      </c>
      <c r="CS51" s="5">
        <f t="shared" si="29"/>
        <v>0.6301209389128357</v>
      </c>
      <c r="CT51" s="5">
        <f t="shared" si="29"/>
        <v>0.613628098964544</v>
      </c>
      <c r="CU51" s="5">
        <f t="shared" si="29"/>
        <v>0.5388244079742408</v>
      </c>
      <c r="CV51" s="5">
        <f>CV49/CV48-1</f>
        <v>0.5475006332500072</v>
      </c>
      <c r="CW51" s="5">
        <f aca="true" t="shared" si="30" ref="CW51:DG51">CW49/CW48-1</f>
        <v>0.5981758137827589</v>
      </c>
      <c r="CX51" s="5">
        <f t="shared" si="30"/>
        <v>0.6022056619058154</v>
      </c>
      <c r="CY51" s="5">
        <f t="shared" si="30"/>
        <v>0.5181786969521422</v>
      </c>
      <c r="CZ51" s="5">
        <f t="shared" si="30"/>
        <v>0.5639311784499761</v>
      </c>
      <c r="DA51" s="5">
        <f>DA49/DA48-1</f>
        <v>0.7069903537038109</v>
      </c>
      <c r="DB51" s="5">
        <f t="shared" si="30"/>
        <v>-1</v>
      </c>
      <c r="DC51" s="5">
        <f t="shared" si="30"/>
        <v>-1</v>
      </c>
      <c r="DD51" s="5">
        <f t="shared" si="30"/>
        <v>-1</v>
      </c>
      <c r="DE51" s="5">
        <f t="shared" si="30"/>
        <v>-1</v>
      </c>
      <c r="DF51" s="5">
        <f t="shared" si="30"/>
        <v>-1</v>
      </c>
      <c r="DG51" s="5">
        <f t="shared" si="30"/>
        <v>-1</v>
      </c>
    </row>
    <row r="52" spans="1:122" s="18" customFormat="1" ht="12.75">
      <c r="A52" s="17" t="s">
        <v>31</v>
      </c>
      <c r="B52" s="18">
        <v>173762</v>
      </c>
      <c r="C52" s="18">
        <v>349257</v>
      </c>
      <c r="D52" s="18">
        <v>349257</v>
      </c>
      <c r="E52" s="18">
        <v>350999</v>
      </c>
      <c r="F52" s="18">
        <v>350999</v>
      </c>
      <c r="G52" s="18">
        <v>352750</v>
      </c>
      <c r="H52" s="18">
        <v>352750</v>
      </c>
      <c r="I52" s="18">
        <v>354509</v>
      </c>
      <c r="J52" s="18">
        <v>354509</v>
      </c>
      <c r="K52" s="18">
        <v>356277</v>
      </c>
      <c r="L52" s="18">
        <v>356277</v>
      </c>
      <c r="M52" s="18">
        <v>358054</v>
      </c>
      <c r="N52" s="18">
        <v>358054</v>
      </c>
      <c r="O52" s="18">
        <v>359840</v>
      </c>
      <c r="P52" s="18">
        <v>359840</v>
      </c>
      <c r="Q52" s="18">
        <v>361635</v>
      </c>
      <c r="R52" s="18">
        <v>361635</v>
      </c>
      <c r="S52" s="18">
        <v>363438</v>
      </c>
      <c r="T52" s="18">
        <v>363438</v>
      </c>
      <c r="U52" s="18">
        <v>365251</v>
      </c>
      <c r="V52" s="18">
        <v>365251</v>
      </c>
      <c r="W52" s="18">
        <v>367073</v>
      </c>
      <c r="X52" s="18">
        <v>367073</v>
      </c>
      <c r="Y52" s="18">
        <v>368903</v>
      </c>
      <c r="Z52" s="18">
        <v>368903</v>
      </c>
      <c r="AA52" s="18">
        <v>370473</v>
      </c>
      <c r="AB52" s="18">
        <v>370473</v>
      </c>
      <c r="AC52" s="18">
        <v>372592</v>
      </c>
      <c r="AD52" s="18">
        <v>372592</v>
      </c>
      <c r="AE52" s="18">
        <v>374451</v>
      </c>
      <c r="AF52" s="18">
        <v>374451</v>
      </c>
      <c r="AG52" s="18">
        <v>376318</v>
      </c>
      <c r="AH52" s="18">
        <v>376318</v>
      </c>
      <c r="AI52" s="18">
        <v>378195</v>
      </c>
      <c r="AJ52" s="18">
        <v>378195</v>
      </c>
      <c r="AK52" s="18">
        <v>380082</v>
      </c>
      <c r="AL52" s="18">
        <v>380082</v>
      </c>
      <c r="AM52" s="18">
        <v>381977</v>
      </c>
      <c r="AN52" s="18">
        <v>381977</v>
      </c>
      <c r="AO52" s="18">
        <v>383882</v>
      </c>
      <c r="AP52" s="18">
        <v>383882</v>
      </c>
      <c r="AQ52" s="18">
        <f>AR18+AR19</f>
        <v>385797</v>
      </c>
      <c r="AR52" s="18">
        <f>AQ52</f>
        <v>385797</v>
      </c>
      <c r="AS52" s="18">
        <f>(AT18+AT19)*2</f>
        <v>387720</v>
      </c>
      <c r="AT52" s="18">
        <f>AS52</f>
        <v>387720</v>
      </c>
      <c r="AU52" s="18">
        <f>(AV18+AV19)*2</f>
        <v>389654</v>
      </c>
      <c r="AV52" s="18">
        <f>AU52</f>
        <v>389654</v>
      </c>
      <c r="AW52" s="18">
        <f>(AX18+AX19)*2</f>
        <v>391598</v>
      </c>
      <c r="AX52" s="18">
        <f>AW52</f>
        <v>391598</v>
      </c>
      <c r="AY52" s="18">
        <f>(AZ18+AZ19)*2</f>
        <v>393551</v>
      </c>
      <c r="AZ52" s="18">
        <f>AY52</f>
        <v>393551</v>
      </c>
      <c r="BA52" s="18">
        <f>(BB18+BB19)*2</f>
        <v>395513</v>
      </c>
      <c r="BB52" s="18">
        <f>BA52</f>
        <v>395513</v>
      </c>
      <c r="BC52" s="18">
        <f>(BD18+BD19)*2</f>
        <v>397487</v>
      </c>
      <c r="BD52" s="18">
        <f>BC52</f>
        <v>397487</v>
      </c>
      <c r="BE52" s="18">
        <f>(BF18+BF19)*2</f>
        <v>399470</v>
      </c>
      <c r="BF52" s="18">
        <f>BE52</f>
        <v>399470</v>
      </c>
      <c r="BG52" s="18">
        <f>(BH18+BH19)*2</f>
        <v>401461</v>
      </c>
      <c r="BH52" s="18">
        <f>BG52</f>
        <v>401461</v>
      </c>
      <c r="BI52" s="18">
        <f>(BJ18+BJ19)*2</f>
        <v>403462</v>
      </c>
      <c r="BJ52" s="18">
        <f>BI52</f>
        <v>403462</v>
      </c>
      <c r="BK52" s="18">
        <f>(BL18+BL19)*2</f>
        <v>405476</v>
      </c>
      <c r="BL52" s="18">
        <f>BK52</f>
        <v>405476</v>
      </c>
      <c r="BM52" s="18">
        <f>(BN18+BN19)*2</f>
        <v>407499</v>
      </c>
      <c r="BN52" s="18">
        <f>BM52</f>
        <v>407499</v>
      </c>
      <c r="BO52" s="18">
        <f>(BP18+BP19)*2</f>
        <v>409530</v>
      </c>
      <c r="BP52" s="18">
        <f>BO52</f>
        <v>409530</v>
      </c>
      <c r="BQ52" s="18">
        <f>(BR18+BR19)*2</f>
        <v>411573</v>
      </c>
      <c r="BR52" s="18">
        <f>BQ52</f>
        <v>411573</v>
      </c>
      <c r="BS52" s="18">
        <f>(BT18+BT19)*2</f>
        <v>413626</v>
      </c>
      <c r="BT52" s="18">
        <f>BS52</f>
        <v>413626</v>
      </c>
      <c r="BU52" s="18">
        <f>(BV18+BV19)*2</f>
        <v>415689</v>
      </c>
      <c r="BV52" s="18">
        <f>BU52</f>
        <v>415689</v>
      </c>
      <c r="BW52" s="18">
        <f>(BX18+BX19)*2</f>
        <v>417763</v>
      </c>
      <c r="BX52" s="18">
        <f>BW52</f>
        <v>417763</v>
      </c>
      <c r="BY52" s="18">
        <f>(BZ18+BZ19)*2</f>
        <v>419845</v>
      </c>
      <c r="BZ52" s="18">
        <f>BY52</f>
        <v>419845</v>
      </c>
      <c r="CA52" s="18">
        <f>(CB18+CB19)*2</f>
        <v>421940</v>
      </c>
      <c r="CB52" s="18">
        <f>CA52</f>
        <v>421940</v>
      </c>
      <c r="CC52" s="18">
        <f>(CD18+CD19)*2</f>
        <v>424043</v>
      </c>
      <c r="CD52" s="18">
        <f>CC52</f>
        <v>424043</v>
      </c>
      <c r="CE52" s="18">
        <f>(CF18+CF19)*2</f>
        <v>426159</v>
      </c>
      <c r="CF52" s="18">
        <f>CE52</f>
        <v>426159</v>
      </c>
      <c r="CG52" s="18">
        <f>(CH18+CH19)*2</f>
        <v>428285</v>
      </c>
      <c r="CH52" s="18">
        <f>CG52</f>
        <v>428285</v>
      </c>
      <c r="CI52" s="18">
        <f>(CJ18+CJ19)*2</f>
        <v>430421</v>
      </c>
      <c r="CJ52" s="18">
        <f>CI52</f>
        <v>430421</v>
      </c>
      <c r="CK52" s="18">
        <f>(CL18+CL19)*2</f>
        <v>432568</v>
      </c>
      <c r="CL52" s="18">
        <f>CK52</f>
        <v>432568</v>
      </c>
      <c r="CM52" s="18">
        <f>(CN18+CN19)*2</f>
        <v>434724</v>
      </c>
      <c r="CN52" s="18">
        <f>CM52</f>
        <v>434724</v>
      </c>
      <c r="CO52" s="18">
        <f>(CP18+CP19)*2</f>
        <v>436894</v>
      </c>
      <c r="CP52" s="18">
        <f>CO52</f>
        <v>436894</v>
      </c>
      <c r="CQ52" s="18">
        <f>(CR18+CR19)*2</f>
        <v>439073</v>
      </c>
      <c r="CR52" s="18">
        <f>CQ52</f>
        <v>439073</v>
      </c>
      <c r="CS52" s="18">
        <f>(CT18+CT19)*2</f>
        <v>441262</v>
      </c>
      <c r="CT52" s="18">
        <f>CS52</f>
        <v>441262</v>
      </c>
      <c r="CU52" s="18">
        <f>(CV18+CV19)*2</f>
        <v>443463</v>
      </c>
      <c r="CV52" s="18">
        <f>CU52</f>
        <v>443463</v>
      </c>
      <c r="CW52" s="18">
        <f>(CX18+CX19)*2</f>
        <v>445674</v>
      </c>
      <c r="CX52" s="18">
        <f>CW52</f>
        <v>445674</v>
      </c>
      <c r="CY52" s="18">
        <f>(CZ18+CZ19)*2</f>
        <v>447898</v>
      </c>
      <c r="CZ52" s="18">
        <f>CY52</f>
        <v>447898</v>
      </c>
      <c r="DA52" s="18">
        <f>(DB18+DB19)*2</f>
        <v>450131</v>
      </c>
      <c r="DB52" s="18">
        <f>DA52</f>
        <v>450131</v>
      </c>
      <c r="DC52" s="18">
        <f>(DD18+DD19)*2</f>
        <v>452376</v>
      </c>
      <c r="DD52" s="18">
        <f>DC52</f>
        <v>452376</v>
      </c>
      <c r="DE52" s="18">
        <f>(DF18+DF19)*2</f>
        <v>454632</v>
      </c>
      <c r="DF52" s="18">
        <f>DE52</f>
        <v>454632</v>
      </c>
      <c r="DG52" s="18">
        <f>(DH18+DH19)*2</f>
        <v>456900</v>
      </c>
      <c r="DH52" s="18">
        <f>DG52</f>
        <v>456900</v>
      </c>
      <c r="DI52" s="18">
        <f>(DJ18+DJ19)*2</f>
        <v>459179</v>
      </c>
      <c r="DJ52" s="18">
        <f>DI52</f>
        <v>459179</v>
      </c>
      <c r="DK52" s="18">
        <f>(DL18+DL19)*2</f>
        <v>461469</v>
      </c>
      <c r="DL52" s="18">
        <f>DK52</f>
        <v>461469</v>
      </c>
      <c r="DM52" s="18">
        <f>(DN18+DN19)*2</f>
        <v>463771</v>
      </c>
      <c r="DN52" s="18">
        <f>DM52</f>
        <v>463771</v>
      </c>
      <c r="DO52" s="18">
        <f>(DP18+DP19)*2</f>
        <v>466084</v>
      </c>
      <c r="DP52" s="18">
        <f>DO52</f>
        <v>466084</v>
      </c>
      <c r="DQ52" s="18">
        <f>(DR18+DR19)*2</f>
        <v>468405</v>
      </c>
      <c r="DR52" s="18">
        <f>DQ52</f>
        <v>468405</v>
      </c>
    </row>
    <row r="53" spans="1:256" s="3" customFormat="1" ht="12.75">
      <c r="A53" s="15" t="s">
        <v>2</v>
      </c>
      <c r="B53" s="4">
        <f aca="true" t="shared" si="31" ref="B53:AK53">B22</f>
        <v>236474</v>
      </c>
      <c r="C53" s="4">
        <f t="shared" si="31"/>
        <v>236474</v>
      </c>
      <c r="D53" s="4">
        <f t="shared" si="31"/>
        <v>236474</v>
      </c>
      <c r="E53" s="4">
        <f t="shared" si="31"/>
        <v>236474</v>
      </c>
      <c r="F53" s="4">
        <f t="shared" si="31"/>
        <v>236474</v>
      </c>
      <c r="G53" s="4">
        <f t="shared" si="31"/>
        <v>236474</v>
      </c>
      <c r="H53" s="4">
        <f t="shared" si="31"/>
        <v>252567</v>
      </c>
      <c r="I53" s="4">
        <f t="shared" si="31"/>
        <v>252567</v>
      </c>
      <c r="J53" s="4">
        <f t="shared" si="31"/>
        <v>260952</v>
      </c>
      <c r="K53" s="4">
        <f t="shared" si="31"/>
        <v>260952</v>
      </c>
      <c r="L53" s="4">
        <f t="shared" si="31"/>
        <v>260952</v>
      </c>
      <c r="M53" s="4">
        <f t="shared" si="31"/>
        <v>260952</v>
      </c>
      <c r="N53" s="4">
        <f t="shared" si="31"/>
        <v>260952</v>
      </c>
      <c r="O53" s="4">
        <f t="shared" si="31"/>
        <v>260952</v>
      </c>
      <c r="P53" s="4">
        <f t="shared" si="31"/>
        <v>260952</v>
      </c>
      <c r="Q53" s="4">
        <f t="shared" si="31"/>
        <v>260952</v>
      </c>
      <c r="R53" s="4">
        <f t="shared" si="31"/>
        <v>279190</v>
      </c>
      <c r="S53" s="4">
        <f t="shared" si="31"/>
        <v>283599</v>
      </c>
      <c r="T53" s="4">
        <f t="shared" si="31"/>
        <v>281339</v>
      </c>
      <c r="U53" s="4">
        <f t="shared" si="31"/>
        <v>275068</v>
      </c>
      <c r="V53" s="4">
        <f t="shared" si="31"/>
        <v>278573</v>
      </c>
      <c r="W53" s="4">
        <f t="shared" si="31"/>
        <v>279518</v>
      </c>
      <c r="X53" s="4">
        <f t="shared" si="31"/>
        <v>283011</v>
      </c>
      <c r="Y53" s="4">
        <f t="shared" si="31"/>
        <v>288411</v>
      </c>
      <c r="Z53" s="4">
        <f t="shared" si="31"/>
        <v>288761</v>
      </c>
      <c r="AA53" s="4">
        <f t="shared" si="31"/>
        <v>288986</v>
      </c>
      <c r="AB53" s="4">
        <f t="shared" si="31"/>
        <v>291687</v>
      </c>
      <c r="AC53" s="4">
        <f t="shared" si="31"/>
        <v>293948</v>
      </c>
      <c r="AD53" s="4">
        <f t="shared" si="31"/>
        <v>298357</v>
      </c>
      <c r="AE53" s="4">
        <f t="shared" si="31"/>
        <v>295734</v>
      </c>
      <c r="AF53" s="4">
        <f t="shared" si="31"/>
        <v>296289</v>
      </c>
      <c r="AG53" s="4">
        <f t="shared" si="31"/>
        <v>296875</v>
      </c>
      <c r="AH53" s="4">
        <f t="shared" si="31"/>
        <v>296570</v>
      </c>
      <c r="AI53" s="4">
        <f t="shared" si="31"/>
        <v>299815</v>
      </c>
      <c r="AJ53" s="4">
        <f t="shared" si="31"/>
        <v>298764</v>
      </c>
      <c r="AK53" s="4">
        <f t="shared" si="31"/>
        <v>302506</v>
      </c>
      <c r="AL53" s="4">
        <f>AL22</f>
        <v>302506</v>
      </c>
      <c r="AM53" s="4">
        <f>AM22</f>
        <v>334331</v>
      </c>
      <c r="AN53" s="4">
        <f aca="true" t="shared" si="32" ref="AN53:CY53">AN22</f>
        <v>332678</v>
      </c>
      <c r="AO53" s="4">
        <f t="shared" si="32"/>
        <v>307401</v>
      </c>
      <c r="AP53" s="4">
        <f t="shared" si="32"/>
        <v>307401</v>
      </c>
      <c r="AQ53" s="4">
        <f t="shared" si="32"/>
        <v>307401</v>
      </c>
      <c r="AR53" s="4">
        <f t="shared" si="32"/>
        <v>307401</v>
      </c>
      <c r="AS53" s="4">
        <f t="shared" si="32"/>
        <v>318140</v>
      </c>
      <c r="AT53" s="4">
        <f t="shared" si="32"/>
        <v>323369</v>
      </c>
      <c r="AU53" s="4">
        <f t="shared" si="32"/>
        <v>330157</v>
      </c>
      <c r="AV53" s="4">
        <f t="shared" si="32"/>
        <v>341666</v>
      </c>
      <c r="AW53" s="4">
        <f t="shared" si="32"/>
        <v>352432.32</v>
      </c>
      <c r="AX53" s="4">
        <f t="shared" si="32"/>
        <v>319235.13</v>
      </c>
      <c r="AY53" s="4">
        <f t="shared" si="32"/>
        <v>335744.44</v>
      </c>
      <c r="AZ53" s="4">
        <f t="shared" si="32"/>
        <v>340017.71</v>
      </c>
      <c r="BA53" s="4">
        <f t="shared" si="32"/>
        <v>340249.12</v>
      </c>
      <c r="BB53" s="4">
        <f t="shared" si="32"/>
        <v>343919.48</v>
      </c>
      <c r="BC53" s="4">
        <f t="shared" si="32"/>
        <v>365581.12</v>
      </c>
      <c r="BD53" s="4">
        <f t="shared" si="32"/>
        <v>359689.98</v>
      </c>
      <c r="BE53" s="4">
        <f t="shared" si="32"/>
        <v>347500.79</v>
      </c>
      <c r="BF53" s="4">
        <f t="shared" si="32"/>
        <v>351718.05</v>
      </c>
      <c r="BG53" s="4">
        <f t="shared" si="32"/>
        <v>374231.26</v>
      </c>
      <c r="BH53" s="4">
        <f t="shared" si="32"/>
        <v>386662.99</v>
      </c>
      <c r="BI53" s="4">
        <f t="shared" si="32"/>
        <v>388372.11</v>
      </c>
      <c r="BJ53" s="4">
        <f t="shared" si="32"/>
        <v>386950.41</v>
      </c>
      <c r="BK53" s="4">
        <f t="shared" si="32"/>
        <v>412173</v>
      </c>
      <c r="BL53" s="4">
        <f t="shared" si="32"/>
        <v>411240.46</v>
      </c>
      <c r="BM53" s="4">
        <f t="shared" si="32"/>
        <v>413164.06</v>
      </c>
      <c r="BN53" s="4">
        <f t="shared" si="32"/>
        <v>412142.94</v>
      </c>
      <c r="BO53" s="4">
        <f t="shared" si="32"/>
        <v>404623.32</v>
      </c>
      <c r="BP53" s="4">
        <f t="shared" si="32"/>
        <v>423946.05</v>
      </c>
      <c r="BQ53" s="4">
        <f t="shared" si="32"/>
        <v>426846.12</v>
      </c>
      <c r="BR53" s="4">
        <f t="shared" si="32"/>
        <v>425581.34</v>
      </c>
      <c r="BS53" s="4">
        <f t="shared" si="32"/>
        <v>445260.63</v>
      </c>
      <c r="BT53" s="4">
        <f t="shared" si="32"/>
        <v>452866.78</v>
      </c>
      <c r="BU53" s="4">
        <f t="shared" si="32"/>
        <v>456064.41</v>
      </c>
      <c r="BV53" s="4">
        <f t="shared" si="32"/>
        <v>547042.51</v>
      </c>
      <c r="BW53" s="4">
        <f t="shared" si="32"/>
        <v>471685.09</v>
      </c>
      <c r="BX53" s="4">
        <f t="shared" si="32"/>
        <v>476149.31</v>
      </c>
      <c r="BY53" s="4">
        <f t="shared" si="32"/>
        <v>455850.51</v>
      </c>
      <c r="BZ53" s="4">
        <f t="shared" si="32"/>
        <v>475157.45</v>
      </c>
      <c r="CA53" s="4">
        <f t="shared" si="32"/>
        <v>493649.07</v>
      </c>
      <c r="CB53" s="4">
        <f t="shared" si="32"/>
        <v>475974.97</v>
      </c>
      <c r="CC53" s="4">
        <f t="shared" si="32"/>
        <v>478176.55</v>
      </c>
      <c r="CD53" s="4">
        <f t="shared" si="32"/>
        <v>501898.66</v>
      </c>
      <c r="CE53" s="4">
        <f t="shared" si="32"/>
        <v>506468.09</v>
      </c>
      <c r="CF53" s="4">
        <f t="shared" si="32"/>
        <v>504029.17</v>
      </c>
      <c r="CG53" s="4">
        <f t="shared" si="32"/>
        <v>506511.34</v>
      </c>
      <c r="CH53" s="4">
        <f t="shared" si="32"/>
        <v>510709.37</v>
      </c>
      <c r="CI53" s="4">
        <f t="shared" si="32"/>
        <v>510111.26</v>
      </c>
      <c r="CJ53" s="4">
        <f t="shared" si="32"/>
        <v>508667.46</v>
      </c>
      <c r="CK53" s="4">
        <f t="shared" si="32"/>
        <v>507731.17</v>
      </c>
      <c r="CL53" s="4">
        <f t="shared" si="32"/>
        <v>503428.08</v>
      </c>
      <c r="CM53" s="4">
        <f t="shared" si="32"/>
        <v>506625.66</v>
      </c>
      <c r="CN53" s="4">
        <f t="shared" si="32"/>
        <v>506851.29</v>
      </c>
      <c r="CO53" s="4">
        <f t="shared" si="32"/>
        <v>506889.71</v>
      </c>
      <c r="CP53" s="4">
        <f t="shared" si="32"/>
        <v>507531.25</v>
      </c>
      <c r="CQ53" s="4">
        <f t="shared" si="32"/>
        <v>503853.7</v>
      </c>
      <c r="CR53" s="4">
        <f t="shared" si="32"/>
        <v>498293.31</v>
      </c>
      <c r="CS53" s="4">
        <f t="shared" si="32"/>
        <v>497782.2</v>
      </c>
      <c r="CT53" s="4">
        <f t="shared" si="32"/>
        <v>497087.17</v>
      </c>
      <c r="CU53" s="4">
        <f t="shared" si="32"/>
        <v>494884.54</v>
      </c>
      <c r="CV53" s="4">
        <f t="shared" si="32"/>
        <v>499947.96</v>
      </c>
      <c r="CW53" s="4">
        <f t="shared" si="32"/>
        <v>499094.61</v>
      </c>
      <c r="CX53" s="4">
        <f t="shared" si="32"/>
        <v>500426.94</v>
      </c>
      <c r="CY53" s="4">
        <f t="shared" si="32"/>
        <v>535568.81</v>
      </c>
      <c r="CZ53" s="4">
        <f aca="true" t="shared" si="33" ref="CZ53:FK53">CZ22</f>
        <v>514096.95</v>
      </c>
      <c r="DA53" s="4">
        <f>DA22</f>
        <v>514112.41</v>
      </c>
      <c r="DB53" s="4">
        <f t="shared" si="33"/>
        <v>0</v>
      </c>
      <c r="DC53" s="4">
        <f t="shared" si="33"/>
        <v>0</v>
      </c>
      <c r="DD53" s="4">
        <f t="shared" si="33"/>
        <v>0</v>
      </c>
      <c r="DE53" s="4">
        <f t="shared" si="33"/>
        <v>0</v>
      </c>
      <c r="DF53" s="4">
        <f t="shared" si="33"/>
        <v>0</v>
      </c>
      <c r="DG53" s="4">
        <f t="shared" si="33"/>
        <v>0</v>
      </c>
      <c r="DH53" s="4">
        <f t="shared" si="33"/>
        <v>0</v>
      </c>
      <c r="DI53" s="4">
        <f t="shared" si="33"/>
        <v>0</v>
      </c>
      <c r="DJ53" s="4">
        <f t="shared" si="33"/>
        <v>0</v>
      </c>
      <c r="DK53" s="4">
        <f t="shared" si="33"/>
        <v>0</v>
      </c>
      <c r="DL53" s="4">
        <f t="shared" si="33"/>
        <v>0</v>
      </c>
      <c r="DM53" s="4">
        <f t="shared" si="33"/>
        <v>0</v>
      </c>
      <c r="DN53" s="4">
        <f t="shared" si="33"/>
        <v>0</v>
      </c>
      <c r="DO53" s="4">
        <f t="shared" si="33"/>
        <v>0</v>
      </c>
      <c r="DP53" s="4">
        <f t="shared" si="33"/>
        <v>0</v>
      </c>
      <c r="DQ53" s="4">
        <f t="shared" si="33"/>
        <v>0</v>
      </c>
      <c r="DR53" s="4">
        <f t="shared" si="33"/>
        <v>0</v>
      </c>
      <c r="DS53" s="4">
        <f t="shared" si="33"/>
        <v>0</v>
      </c>
      <c r="DT53" s="4">
        <f t="shared" si="33"/>
        <v>0</v>
      </c>
      <c r="DU53" s="4">
        <f t="shared" si="33"/>
        <v>0</v>
      </c>
      <c r="DV53" s="4">
        <f t="shared" si="33"/>
        <v>0</v>
      </c>
      <c r="DW53" s="4">
        <f t="shared" si="33"/>
        <v>0</v>
      </c>
      <c r="DX53" s="4">
        <f t="shared" si="33"/>
        <v>0</v>
      </c>
      <c r="DY53" s="4">
        <f t="shared" si="33"/>
        <v>0</v>
      </c>
      <c r="DZ53" s="4">
        <f t="shared" si="33"/>
        <v>0</v>
      </c>
      <c r="EA53" s="4">
        <f t="shared" si="33"/>
        <v>0</v>
      </c>
      <c r="EB53" s="4">
        <f t="shared" si="33"/>
        <v>0</v>
      </c>
      <c r="EC53" s="4">
        <f t="shared" si="33"/>
        <v>0</v>
      </c>
      <c r="ED53" s="4">
        <f t="shared" si="33"/>
        <v>0</v>
      </c>
      <c r="EE53" s="4">
        <f t="shared" si="33"/>
        <v>0</v>
      </c>
      <c r="EF53" s="4">
        <f t="shared" si="33"/>
        <v>0</v>
      </c>
      <c r="EG53" s="4">
        <f t="shared" si="33"/>
        <v>0</v>
      </c>
      <c r="EH53" s="4">
        <f t="shared" si="33"/>
        <v>0</v>
      </c>
      <c r="EI53" s="4">
        <f t="shared" si="33"/>
        <v>0</v>
      </c>
      <c r="EJ53" s="4">
        <f t="shared" si="33"/>
        <v>0</v>
      </c>
      <c r="EK53" s="4">
        <f t="shared" si="33"/>
        <v>0</v>
      </c>
      <c r="EL53" s="4">
        <f t="shared" si="33"/>
        <v>0</v>
      </c>
      <c r="EM53" s="4">
        <f t="shared" si="33"/>
        <v>0</v>
      </c>
      <c r="EN53" s="4">
        <f t="shared" si="33"/>
        <v>0</v>
      </c>
      <c r="EO53" s="4">
        <f t="shared" si="33"/>
        <v>0</v>
      </c>
      <c r="EP53" s="4">
        <f t="shared" si="33"/>
        <v>0</v>
      </c>
      <c r="EQ53" s="4">
        <f t="shared" si="33"/>
        <v>0</v>
      </c>
      <c r="ER53" s="4">
        <f t="shared" si="33"/>
        <v>0</v>
      </c>
      <c r="ES53" s="4">
        <f t="shared" si="33"/>
        <v>0</v>
      </c>
      <c r="ET53" s="4">
        <f t="shared" si="33"/>
        <v>0</v>
      </c>
      <c r="EU53" s="4">
        <f t="shared" si="33"/>
        <v>0</v>
      </c>
      <c r="EV53" s="4">
        <f t="shared" si="33"/>
        <v>0</v>
      </c>
      <c r="EW53" s="4">
        <f t="shared" si="33"/>
        <v>0</v>
      </c>
      <c r="EX53" s="4">
        <f t="shared" si="33"/>
        <v>0</v>
      </c>
      <c r="EY53" s="4">
        <f t="shared" si="33"/>
        <v>0</v>
      </c>
      <c r="EZ53" s="4">
        <f t="shared" si="33"/>
        <v>0</v>
      </c>
      <c r="FA53" s="4">
        <f t="shared" si="33"/>
        <v>0</v>
      </c>
      <c r="FB53" s="4">
        <f t="shared" si="33"/>
        <v>0</v>
      </c>
      <c r="FC53" s="4">
        <f t="shared" si="33"/>
        <v>0</v>
      </c>
      <c r="FD53" s="4">
        <f t="shared" si="33"/>
        <v>0</v>
      </c>
      <c r="FE53" s="4">
        <f t="shared" si="33"/>
        <v>0</v>
      </c>
      <c r="FF53" s="4">
        <f t="shared" si="33"/>
        <v>0</v>
      </c>
      <c r="FG53" s="4">
        <f t="shared" si="33"/>
        <v>0</v>
      </c>
      <c r="FH53" s="4">
        <f t="shared" si="33"/>
        <v>0</v>
      </c>
      <c r="FI53" s="4">
        <f t="shared" si="33"/>
        <v>0</v>
      </c>
      <c r="FJ53" s="4">
        <f t="shared" si="33"/>
        <v>0</v>
      </c>
      <c r="FK53" s="4">
        <f t="shared" si="33"/>
        <v>0</v>
      </c>
      <c r="FL53" s="4">
        <f aca="true" t="shared" si="34" ref="FL53:HW53">FL22</f>
        <v>0</v>
      </c>
      <c r="FM53" s="4">
        <f t="shared" si="34"/>
        <v>0</v>
      </c>
      <c r="FN53" s="4">
        <f t="shared" si="34"/>
        <v>0</v>
      </c>
      <c r="FO53" s="4">
        <f t="shared" si="34"/>
        <v>0</v>
      </c>
      <c r="FP53" s="4">
        <f t="shared" si="34"/>
        <v>0</v>
      </c>
      <c r="FQ53" s="4">
        <f t="shared" si="34"/>
        <v>0</v>
      </c>
      <c r="FR53" s="4">
        <f t="shared" si="34"/>
        <v>0</v>
      </c>
      <c r="FS53" s="4">
        <f t="shared" si="34"/>
        <v>0</v>
      </c>
      <c r="FT53" s="4">
        <f t="shared" si="34"/>
        <v>0</v>
      </c>
      <c r="FU53" s="4">
        <f t="shared" si="34"/>
        <v>0</v>
      </c>
      <c r="FV53" s="4">
        <f t="shared" si="34"/>
        <v>0</v>
      </c>
      <c r="FW53" s="4">
        <f t="shared" si="34"/>
        <v>0</v>
      </c>
      <c r="FX53" s="4">
        <f t="shared" si="34"/>
        <v>0</v>
      </c>
      <c r="FY53" s="4">
        <f t="shared" si="34"/>
        <v>0</v>
      </c>
      <c r="FZ53" s="4">
        <f t="shared" si="34"/>
        <v>0</v>
      </c>
      <c r="GA53" s="4">
        <f t="shared" si="34"/>
        <v>0</v>
      </c>
      <c r="GB53" s="4">
        <f t="shared" si="34"/>
        <v>0</v>
      </c>
      <c r="GC53" s="4">
        <f t="shared" si="34"/>
        <v>0</v>
      </c>
      <c r="GD53" s="4">
        <f t="shared" si="34"/>
        <v>0</v>
      </c>
      <c r="GE53" s="4">
        <f t="shared" si="34"/>
        <v>0</v>
      </c>
      <c r="GF53" s="4">
        <f t="shared" si="34"/>
        <v>0</v>
      </c>
      <c r="GG53" s="4">
        <f t="shared" si="34"/>
        <v>0</v>
      </c>
      <c r="GH53" s="4">
        <f t="shared" si="34"/>
        <v>0</v>
      </c>
      <c r="GI53" s="4">
        <f t="shared" si="34"/>
        <v>0</v>
      </c>
      <c r="GJ53" s="4">
        <f t="shared" si="34"/>
        <v>0</v>
      </c>
      <c r="GK53" s="4">
        <f t="shared" si="34"/>
        <v>0</v>
      </c>
      <c r="GL53" s="4">
        <f t="shared" si="34"/>
        <v>0</v>
      </c>
      <c r="GM53" s="4">
        <f t="shared" si="34"/>
        <v>0</v>
      </c>
      <c r="GN53" s="4">
        <f t="shared" si="34"/>
        <v>0</v>
      </c>
      <c r="GO53" s="4">
        <f t="shared" si="34"/>
        <v>0</v>
      </c>
      <c r="GP53" s="4">
        <f t="shared" si="34"/>
        <v>0</v>
      </c>
      <c r="GQ53" s="4">
        <f t="shared" si="34"/>
        <v>0</v>
      </c>
      <c r="GR53" s="4">
        <f t="shared" si="34"/>
        <v>0</v>
      </c>
      <c r="GS53" s="4">
        <f t="shared" si="34"/>
        <v>0</v>
      </c>
      <c r="GT53" s="4">
        <f t="shared" si="34"/>
        <v>0</v>
      </c>
      <c r="GU53" s="4">
        <f t="shared" si="34"/>
        <v>0</v>
      </c>
      <c r="GV53" s="4">
        <f t="shared" si="34"/>
        <v>0</v>
      </c>
      <c r="GW53" s="4">
        <f t="shared" si="34"/>
        <v>0</v>
      </c>
      <c r="GX53" s="4">
        <f t="shared" si="34"/>
        <v>0</v>
      </c>
      <c r="GY53" s="4">
        <f t="shared" si="34"/>
        <v>0</v>
      </c>
      <c r="GZ53" s="4">
        <f t="shared" si="34"/>
        <v>0</v>
      </c>
      <c r="HA53" s="4">
        <f t="shared" si="34"/>
        <v>0</v>
      </c>
      <c r="HB53" s="4">
        <f t="shared" si="34"/>
        <v>0</v>
      </c>
      <c r="HC53" s="4">
        <f t="shared" si="34"/>
        <v>0</v>
      </c>
      <c r="HD53" s="4">
        <f t="shared" si="34"/>
        <v>0</v>
      </c>
      <c r="HE53" s="4">
        <f t="shared" si="34"/>
        <v>0</v>
      </c>
      <c r="HF53" s="4">
        <f t="shared" si="34"/>
        <v>0</v>
      </c>
      <c r="HG53" s="4">
        <f t="shared" si="34"/>
        <v>0</v>
      </c>
      <c r="HH53" s="4">
        <f t="shared" si="34"/>
        <v>0</v>
      </c>
      <c r="HI53" s="4">
        <f t="shared" si="34"/>
        <v>0</v>
      </c>
      <c r="HJ53" s="4">
        <f t="shared" si="34"/>
        <v>0</v>
      </c>
      <c r="HK53" s="4">
        <f t="shared" si="34"/>
        <v>0</v>
      </c>
      <c r="HL53" s="4">
        <f t="shared" si="34"/>
        <v>0</v>
      </c>
      <c r="HM53" s="4">
        <f t="shared" si="34"/>
        <v>0</v>
      </c>
      <c r="HN53" s="4">
        <f t="shared" si="34"/>
        <v>0</v>
      </c>
      <c r="HO53" s="4">
        <f t="shared" si="34"/>
        <v>0</v>
      </c>
      <c r="HP53" s="4">
        <f t="shared" si="34"/>
        <v>0</v>
      </c>
      <c r="HQ53" s="4">
        <f t="shared" si="34"/>
        <v>0</v>
      </c>
      <c r="HR53" s="4">
        <f t="shared" si="34"/>
        <v>0</v>
      </c>
      <c r="HS53" s="4">
        <f t="shared" si="34"/>
        <v>0</v>
      </c>
      <c r="HT53" s="4">
        <f t="shared" si="34"/>
        <v>0</v>
      </c>
      <c r="HU53" s="4">
        <f t="shared" si="34"/>
        <v>0</v>
      </c>
      <c r="HV53" s="4">
        <f t="shared" si="34"/>
        <v>0</v>
      </c>
      <c r="HW53" s="4">
        <f t="shared" si="34"/>
        <v>0</v>
      </c>
      <c r="HX53" s="4">
        <f aca="true" t="shared" si="35" ref="HX53:IV53">HX22</f>
        <v>0</v>
      </c>
      <c r="HY53" s="4">
        <f t="shared" si="35"/>
        <v>0</v>
      </c>
      <c r="HZ53" s="4">
        <f t="shared" si="35"/>
        <v>0</v>
      </c>
      <c r="IA53" s="4">
        <f t="shared" si="35"/>
        <v>0</v>
      </c>
      <c r="IB53" s="4">
        <f t="shared" si="35"/>
        <v>0</v>
      </c>
      <c r="IC53" s="4">
        <f t="shared" si="35"/>
        <v>0</v>
      </c>
      <c r="ID53" s="4">
        <f t="shared" si="35"/>
        <v>0</v>
      </c>
      <c r="IE53" s="4">
        <f t="shared" si="35"/>
        <v>0</v>
      </c>
      <c r="IF53" s="4">
        <f t="shared" si="35"/>
        <v>0</v>
      </c>
      <c r="IG53" s="4">
        <f t="shared" si="35"/>
        <v>0</v>
      </c>
      <c r="IH53" s="4">
        <f t="shared" si="35"/>
        <v>0</v>
      </c>
      <c r="II53" s="4">
        <f t="shared" si="35"/>
        <v>0</v>
      </c>
      <c r="IJ53" s="4">
        <f t="shared" si="35"/>
        <v>0</v>
      </c>
      <c r="IK53" s="4">
        <f t="shared" si="35"/>
        <v>0</v>
      </c>
      <c r="IL53" s="4">
        <f t="shared" si="35"/>
        <v>0</v>
      </c>
      <c r="IM53" s="4">
        <f t="shared" si="35"/>
        <v>0</v>
      </c>
      <c r="IN53" s="4">
        <f t="shared" si="35"/>
        <v>0</v>
      </c>
      <c r="IO53" s="4">
        <f t="shared" si="35"/>
        <v>0</v>
      </c>
      <c r="IP53" s="4">
        <f t="shared" si="35"/>
        <v>0</v>
      </c>
      <c r="IQ53" s="4">
        <f t="shared" si="35"/>
        <v>0</v>
      </c>
      <c r="IR53" s="4">
        <f t="shared" si="35"/>
        <v>0</v>
      </c>
      <c r="IS53" s="4">
        <f t="shared" si="35"/>
        <v>0</v>
      </c>
      <c r="IT53" s="4">
        <f t="shared" si="35"/>
        <v>0</v>
      </c>
      <c r="IU53" s="4">
        <f t="shared" si="35"/>
        <v>0</v>
      </c>
      <c r="IV53" s="4">
        <f t="shared" si="35"/>
        <v>0</v>
      </c>
    </row>
    <row r="54" spans="1:256" s="3" customFormat="1" ht="12.75">
      <c r="A54" s="15" t="s">
        <v>30</v>
      </c>
      <c r="B54" s="3">
        <v>0.0593</v>
      </c>
      <c r="C54" s="3">
        <f>B54</f>
        <v>0.0593</v>
      </c>
      <c r="D54" s="3">
        <f aca="true" t="shared" si="36" ref="D54:BO54">C54</f>
        <v>0.0593</v>
      </c>
      <c r="E54" s="3">
        <f t="shared" si="36"/>
        <v>0.0593</v>
      </c>
      <c r="F54" s="3">
        <f t="shared" si="36"/>
        <v>0.0593</v>
      </c>
      <c r="G54" s="3">
        <f t="shared" si="36"/>
        <v>0.0593</v>
      </c>
      <c r="H54" s="3">
        <f t="shared" si="36"/>
        <v>0.0593</v>
      </c>
      <c r="I54" s="3">
        <f t="shared" si="36"/>
        <v>0.0593</v>
      </c>
      <c r="J54" s="3">
        <f t="shared" si="36"/>
        <v>0.0593</v>
      </c>
      <c r="K54" s="3">
        <f t="shared" si="36"/>
        <v>0.0593</v>
      </c>
      <c r="L54" s="3">
        <f t="shared" si="36"/>
        <v>0.0593</v>
      </c>
      <c r="M54" s="3">
        <f t="shared" si="36"/>
        <v>0.0593</v>
      </c>
      <c r="N54" s="3">
        <f t="shared" si="36"/>
        <v>0.0593</v>
      </c>
      <c r="O54" s="3">
        <f t="shared" si="36"/>
        <v>0.0593</v>
      </c>
      <c r="P54" s="3">
        <f t="shared" si="36"/>
        <v>0.0593</v>
      </c>
      <c r="Q54" s="3">
        <f t="shared" si="36"/>
        <v>0.0593</v>
      </c>
      <c r="R54" s="3">
        <f t="shared" si="36"/>
        <v>0.0593</v>
      </c>
      <c r="S54" s="3">
        <f t="shared" si="36"/>
        <v>0.0593</v>
      </c>
      <c r="T54" s="3">
        <f t="shared" si="36"/>
        <v>0.0593</v>
      </c>
      <c r="U54" s="3">
        <f t="shared" si="36"/>
        <v>0.0593</v>
      </c>
      <c r="V54" s="3">
        <f t="shared" si="36"/>
        <v>0.0593</v>
      </c>
      <c r="W54" s="3">
        <f t="shared" si="36"/>
        <v>0.0593</v>
      </c>
      <c r="X54" s="3">
        <f t="shared" si="36"/>
        <v>0.0593</v>
      </c>
      <c r="Y54" s="3">
        <f t="shared" si="36"/>
        <v>0.0593</v>
      </c>
      <c r="Z54" s="3">
        <f t="shared" si="36"/>
        <v>0.0593</v>
      </c>
      <c r="AA54" s="3">
        <f t="shared" si="36"/>
        <v>0.0593</v>
      </c>
      <c r="AB54" s="3">
        <f t="shared" si="36"/>
        <v>0.0593</v>
      </c>
      <c r="AC54" s="3">
        <f t="shared" si="36"/>
        <v>0.0593</v>
      </c>
      <c r="AD54" s="3">
        <f t="shared" si="36"/>
        <v>0.0593</v>
      </c>
      <c r="AE54" s="3">
        <f t="shared" si="36"/>
        <v>0.0593</v>
      </c>
      <c r="AF54" s="3">
        <f t="shared" si="36"/>
        <v>0.0593</v>
      </c>
      <c r="AG54" s="3">
        <f t="shared" si="36"/>
        <v>0.0593</v>
      </c>
      <c r="AH54" s="3">
        <f t="shared" si="36"/>
        <v>0.0593</v>
      </c>
      <c r="AI54" s="3">
        <f t="shared" si="36"/>
        <v>0.0593</v>
      </c>
      <c r="AJ54" s="3">
        <f t="shared" si="36"/>
        <v>0.0593</v>
      </c>
      <c r="AK54" s="3">
        <f t="shared" si="36"/>
        <v>0.0593</v>
      </c>
      <c r="AL54" s="3">
        <f t="shared" si="36"/>
        <v>0.0593</v>
      </c>
      <c r="AM54" s="3">
        <f t="shared" si="36"/>
        <v>0.0593</v>
      </c>
      <c r="AN54" s="3">
        <f t="shared" si="36"/>
        <v>0.0593</v>
      </c>
      <c r="AO54" s="3">
        <f t="shared" si="36"/>
        <v>0.0593</v>
      </c>
      <c r="AP54" s="3">
        <f t="shared" si="36"/>
        <v>0.0593</v>
      </c>
      <c r="AQ54" s="3">
        <f t="shared" si="36"/>
        <v>0.0593</v>
      </c>
      <c r="AR54" s="3">
        <f t="shared" si="36"/>
        <v>0.0593</v>
      </c>
      <c r="AS54" s="3">
        <f t="shared" si="36"/>
        <v>0.0593</v>
      </c>
      <c r="AT54" s="3">
        <f t="shared" si="36"/>
        <v>0.0593</v>
      </c>
      <c r="AU54" s="3">
        <f t="shared" si="36"/>
        <v>0.0593</v>
      </c>
      <c r="AV54" s="3">
        <f t="shared" si="36"/>
        <v>0.0593</v>
      </c>
      <c r="AW54" s="3">
        <f t="shared" si="36"/>
        <v>0.0593</v>
      </c>
      <c r="AX54" s="3">
        <f t="shared" si="36"/>
        <v>0.0593</v>
      </c>
      <c r="AY54" s="3">
        <f t="shared" si="36"/>
        <v>0.0593</v>
      </c>
      <c r="AZ54" s="3">
        <f t="shared" si="36"/>
        <v>0.0593</v>
      </c>
      <c r="BA54" s="3">
        <f t="shared" si="36"/>
        <v>0.0593</v>
      </c>
      <c r="BB54" s="3">
        <f t="shared" si="36"/>
        <v>0.0593</v>
      </c>
      <c r="BC54" s="3">
        <f t="shared" si="36"/>
        <v>0.0593</v>
      </c>
      <c r="BD54" s="3">
        <f t="shared" si="36"/>
        <v>0.0593</v>
      </c>
      <c r="BE54" s="3">
        <f t="shared" si="36"/>
        <v>0.0593</v>
      </c>
      <c r="BF54" s="3">
        <f t="shared" si="36"/>
        <v>0.0593</v>
      </c>
      <c r="BG54" s="3">
        <f t="shared" si="36"/>
        <v>0.0593</v>
      </c>
      <c r="BH54" s="3">
        <f t="shared" si="36"/>
        <v>0.0593</v>
      </c>
      <c r="BI54" s="3">
        <f t="shared" si="36"/>
        <v>0.0593</v>
      </c>
      <c r="BJ54" s="3">
        <f t="shared" si="36"/>
        <v>0.0593</v>
      </c>
      <c r="BK54" s="3">
        <f t="shared" si="36"/>
        <v>0.0593</v>
      </c>
      <c r="BL54" s="3">
        <f t="shared" si="36"/>
        <v>0.0593</v>
      </c>
      <c r="BM54" s="3">
        <f t="shared" si="36"/>
        <v>0.0593</v>
      </c>
      <c r="BN54" s="3">
        <f t="shared" si="36"/>
        <v>0.0593</v>
      </c>
      <c r="BO54" s="3">
        <f t="shared" si="36"/>
        <v>0.0593</v>
      </c>
      <c r="BP54" s="3">
        <f aca="true" t="shared" si="37" ref="BP54:EA54">BO54</f>
        <v>0.0593</v>
      </c>
      <c r="BQ54" s="3">
        <f t="shared" si="37"/>
        <v>0.0593</v>
      </c>
      <c r="BR54" s="3">
        <f t="shared" si="37"/>
        <v>0.0593</v>
      </c>
      <c r="BS54" s="3">
        <f>BR54</f>
        <v>0.0593</v>
      </c>
      <c r="BT54" s="3">
        <f t="shared" si="37"/>
        <v>0.0593</v>
      </c>
      <c r="BU54" s="3">
        <f t="shared" si="37"/>
        <v>0.0593</v>
      </c>
      <c r="BV54" s="3">
        <f t="shared" si="37"/>
        <v>0.0593</v>
      </c>
      <c r="BW54" s="3">
        <f t="shared" si="37"/>
        <v>0.0593</v>
      </c>
      <c r="BX54" s="3">
        <f t="shared" si="37"/>
        <v>0.0593</v>
      </c>
      <c r="BY54" s="3">
        <f t="shared" si="37"/>
        <v>0.0593</v>
      </c>
      <c r="BZ54" s="3">
        <f t="shared" si="37"/>
        <v>0.0593</v>
      </c>
      <c r="CA54" s="3">
        <f t="shared" si="37"/>
        <v>0.0593</v>
      </c>
      <c r="CB54" s="3">
        <f t="shared" si="37"/>
        <v>0.0593</v>
      </c>
      <c r="CC54" s="3">
        <f t="shared" si="37"/>
        <v>0.0593</v>
      </c>
      <c r="CD54" s="3">
        <f t="shared" si="37"/>
        <v>0.0593</v>
      </c>
      <c r="CE54" s="3">
        <f t="shared" si="37"/>
        <v>0.0593</v>
      </c>
      <c r="CF54" s="3">
        <f t="shared" si="37"/>
        <v>0.0593</v>
      </c>
      <c r="CG54" s="3">
        <f t="shared" si="37"/>
        <v>0.0593</v>
      </c>
      <c r="CH54" s="3">
        <f t="shared" si="37"/>
        <v>0.0593</v>
      </c>
      <c r="CI54" s="3">
        <f t="shared" si="37"/>
        <v>0.0593</v>
      </c>
      <c r="CJ54" s="3">
        <f t="shared" si="37"/>
        <v>0.0593</v>
      </c>
      <c r="CK54" s="3">
        <f t="shared" si="37"/>
        <v>0.0593</v>
      </c>
      <c r="CL54" s="3">
        <f t="shared" si="37"/>
        <v>0.0593</v>
      </c>
      <c r="CM54" s="3">
        <f t="shared" si="37"/>
        <v>0.0593</v>
      </c>
      <c r="CN54" s="3">
        <f t="shared" si="37"/>
        <v>0.0593</v>
      </c>
      <c r="CO54" s="3">
        <f t="shared" si="37"/>
        <v>0.0593</v>
      </c>
      <c r="CP54" s="3">
        <f t="shared" si="37"/>
        <v>0.0593</v>
      </c>
      <c r="CQ54" s="3">
        <f t="shared" si="37"/>
        <v>0.0593</v>
      </c>
      <c r="CR54" s="3">
        <f t="shared" si="37"/>
        <v>0.0593</v>
      </c>
      <c r="CS54" s="3">
        <f t="shared" si="37"/>
        <v>0.0593</v>
      </c>
      <c r="CT54" s="3">
        <f t="shared" si="37"/>
        <v>0.0593</v>
      </c>
      <c r="CU54" s="3">
        <f t="shared" si="37"/>
        <v>0.0593</v>
      </c>
      <c r="CV54" s="3">
        <f t="shared" si="37"/>
        <v>0.0593</v>
      </c>
      <c r="CW54" s="3">
        <f t="shared" si="37"/>
        <v>0.0593</v>
      </c>
      <c r="CX54" s="3">
        <f t="shared" si="37"/>
        <v>0.0593</v>
      </c>
      <c r="CY54" s="3">
        <f t="shared" si="37"/>
        <v>0.0593</v>
      </c>
      <c r="CZ54" s="3">
        <f t="shared" si="37"/>
        <v>0.0593</v>
      </c>
      <c r="DA54" s="3">
        <f>CZ54</f>
        <v>0.0593</v>
      </c>
      <c r="DB54" s="3">
        <f t="shared" si="37"/>
        <v>0.0593</v>
      </c>
      <c r="DC54" s="3">
        <f t="shared" si="37"/>
        <v>0.0593</v>
      </c>
      <c r="DD54" s="3">
        <f t="shared" si="37"/>
        <v>0.0593</v>
      </c>
      <c r="DE54" s="3">
        <f t="shared" si="37"/>
        <v>0.0593</v>
      </c>
      <c r="DF54" s="3">
        <f t="shared" si="37"/>
        <v>0.0593</v>
      </c>
      <c r="DG54" s="3">
        <f t="shared" si="37"/>
        <v>0.0593</v>
      </c>
      <c r="DH54" s="3">
        <f t="shared" si="37"/>
        <v>0.0593</v>
      </c>
      <c r="DI54" s="3">
        <f t="shared" si="37"/>
        <v>0.0593</v>
      </c>
      <c r="DJ54" s="3">
        <f t="shared" si="37"/>
        <v>0.0593</v>
      </c>
      <c r="DK54" s="3">
        <f t="shared" si="37"/>
        <v>0.0593</v>
      </c>
      <c r="DL54" s="3">
        <f t="shared" si="37"/>
        <v>0.0593</v>
      </c>
      <c r="DM54" s="3">
        <f t="shared" si="37"/>
        <v>0.0593</v>
      </c>
      <c r="DN54" s="3">
        <f t="shared" si="37"/>
        <v>0.0593</v>
      </c>
      <c r="DO54" s="3">
        <f t="shared" si="37"/>
        <v>0.0593</v>
      </c>
      <c r="DP54" s="3">
        <f t="shared" si="37"/>
        <v>0.0593</v>
      </c>
      <c r="DQ54" s="3">
        <f t="shared" si="37"/>
        <v>0.0593</v>
      </c>
      <c r="DR54" s="3">
        <f t="shared" si="37"/>
        <v>0.0593</v>
      </c>
      <c r="DS54" s="3">
        <f t="shared" si="37"/>
        <v>0.0593</v>
      </c>
      <c r="DT54" s="3">
        <f t="shared" si="37"/>
        <v>0.0593</v>
      </c>
      <c r="DU54" s="3">
        <f t="shared" si="37"/>
        <v>0.0593</v>
      </c>
      <c r="DV54" s="3">
        <f t="shared" si="37"/>
        <v>0.0593</v>
      </c>
      <c r="DW54" s="3">
        <f t="shared" si="37"/>
        <v>0.0593</v>
      </c>
      <c r="DX54" s="3">
        <f t="shared" si="37"/>
        <v>0.0593</v>
      </c>
      <c r="DY54" s="3">
        <f t="shared" si="37"/>
        <v>0.0593</v>
      </c>
      <c r="DZ54" s="3">
        <f t="shared" si="37"/>
        <v>0.0593</v>
      </c>
      <c r="EA54" s="3">
        <f t="shared" si="37"/>
        <v>0.0593</v>
      </c>
      <c r="EB54" s="3">
        <f aca="true" t="shared" si="38" ref="EB54:GM54">EA54</f>
        <v>0.0593</v>
      </c>
      <c r="EC54" s="3">
        <f t="shared" si="38"/>
        <v>0.0593</v>
      </c>
      <c r="ED54" s="3">
        <f t="shared" si="38"/>
        <v>0.0593</v>
      </c>
      <c r="EE54" s="3">
        <f t="shared" si="38"/>
        <v>0.0593</v>
      </c>
      <c r="EF54" s="3">
        <f t="shared" si="38"/>
        <v>0.0593</v>
      </c>
      <c r="EG54" s="3">
        <f t="shared" si="38"/>
        <v>0.0593</v>
      </c>
      <c r="EH54" s="3">
        <f t="shared" si="38"/>
        <v>0.0593</v>
      </c>
      <c r="EI54" s="3">
        <f t="shared" si="38"/>
        <v>0.0593</v>
      </c>
      <c r="EJ54" s="3">
        <f t="shared" si="38"/>
        <v>0.0593</v>
      </c>
      <c r="EK54" s="3">
        <f t="shared" si="38"/>
        <v>0.0593</v>
      </c>
      <c r="EL54" s="3">
        <f t="shared" si="38"/>
        <v>0.0593</v>
      </c>
      <c r="EM54" s="3">
        <f t="shared" si="38"/>
        <v>0.0593</v>
      </c>
      <c r="EN54" s="3">
        <f t="shared" si="38"/>
        <v>0.0593</v>
      </c>
      <c r="EO54" s="3">
        <f t="shared" si="38"/>
        <v>0.0593</v>
      </c>
      <c r="EP54" s="3">
        <f t="shared" si="38"/>
        <v>0.0593</v>
      </c>
      <c r="EQ54" s="3">
        <f t="shared" si="38"/>
        <v>0.0593</v>
      </c>
      <c r="ER54" s="3">
        <f t="shared" si="38"/>
        <v>0.0593</v>
      </c>
      <c r="ES54" s="3">
        <f t="shared" si="38"/>
        <v>0.0593</v>
      </c>
      <c r="ET54" s="3">
        <f t="shared" si="38"/>
        <v>0.0593</v>
      </c>
      <c r="EU54" s="3">
        <f t="shared" si="38"/>
        <v>0.0593</v>
      </c>
      <c r="EV54" s="3">
        <f t="shared" si="38"/>
        <v>0.0593</v>
      </c>
      <c r="EW54" s="3">
        <f t="shared" si="38"/>
        <v>0.0593</v>
      </c>
      <c r="EX54" s="3">
        <f t="shared" si="38"/>
        <v>0.0593</v>
      </c>
      <c r="EY54" s="3">
        <f t="shared" si="38"/>
        <v>0.0593</v>
      </c>
      <c r="EZ54" s="3">
        <f t="shared" si="38"/>
        <v>0.0593</v>
      </c>
      <c r="FA54" s="3">
        <f t="shared" si="38"/>
        <v>0.0593</v>
      </c>
      <c r="FB54" s="3">
        <f t="shared" si="38"/>
        <v>0.0593</v>
      </c>
      <c r="FC54" s="3">
        <f t="shared" si="38"/>
        <v>0.0593</v>
      </c>
      <c r="FD54" s="3">
        <f t="shared" si="38"/>
        <v>0.0593</v>
      </c>
      <c r="FE54" s="3">
        <f t="shared" si="38"/>
        <v>0.0593</v>
      </c>
      <c r="FF54" s="3">
        <f t="shared" si="38"/>
        <v>0.0593</v>
      </c>
      <c r="FG54" s="3">
        <f t="shared" si="38"/>
        <v>0.0593</v>
      </c>
      <c r="FH54" s="3">
        <f t="shared" si="38"/>
        <v>0.0593</v>
      </c>
      <c r="FI54" s="3">
        <f t="shared" si="38"/>
        <v>0.0593</v>
      </c>
      <c r="FJ54" s="3">
        <f t="shared" si="38"/>
        <v>0.0593</v>
      </c>
      <c r="FK54" s="3">
        <f t="shared" si="38"/>
        <v>0.0593</v>
      </c>
      <c r="FL54" s="3">
        <f t="shared" si="38"/>
        <v>0.0593</v>
      </c>
      <c r="FM54" s="3">
        <f t="shared" si="38"/>
        <v>0.0593</v>
      </c>
      <c r="FN54" s="3">
        <f t="shared" si="38"/>
        <v>0.0593</v>
      </c>
      <c r="FO54" s="3">
        <f t="shared" si="38"/>
        <v>0.0593</v>
      </c>
      <c r="FP54" s="3">
        <f t="shared" si="38"/>
        <v>0.0593</v>
      </c>
      <c r="FQ54" s="3">
        <f t="shared" si="38"/>
        <v>0.0593</v>
      </c>
      <c r="FR54" s="3">
        <f t="shared" si="38"/>
        <v>0.0593</v>
      </c>
      <c r="FS54" s="3">
        <f t="shared" si="38"/>
        <v>0.0593</v>
      </c>
      <c r="FT54" s="3">
        <f t="shared" si="38"/>
        <v>0.0593</v>
      </c>
      <c r="FU54" s="3">
        <f t="shared" si="38"/>
        <v>0.0593</v>
      </c>
      <c r="FV54" s="3">
        <f t="shared" si="38"/>
        <v>0.0593</v>
      </c>
      <c r="FW54" s="3">
        <f t="shared" si="38"/>
        <v>0.0593</v>
      </c>
      <c r="FX54" s="3">
        <f t="shared" si="38"/>
        <v>0.0593</v>
      </c>
      <c r="FY54" s="3">
        <f t="shared" si="38"/>
        <v>0.0593</v>
      </c>
      <c r="FZ54" s="3">
        <f t="shared" si="38"/>
        <v>0.0593</v>
      </c>
      <c r="GA54" s="3">
        <f t="shared" si="38"/>
        <v>0.0593</v>
      </c>
      <c r="GB54" s="3">
        <f t="shared" si="38"/>
        <v>0.0593</v>
      </c>
      <c r="GC54" s="3">
        <f t="shared" si="38"/>
        <v>0.0593</v>
      </c>
      <c r="GD54" s="3">
        <f t="shared" si="38"/>
        <v>0.0593</v>
      </c>
      <c r="GE54" s="3">
        <f t="shared" si="38"/>
        <v>0.0593</v>
      </c>
      <c r="GF54" s="3">
        <f t="shared" si="38"/>
        <v>0.0593</v>
      </c>
      <c r="GG54" s="3">
        <f t="shared" si="38"/>
        <v>0.0593</v>
      </c>
      <c r="GH54" s="3">
        <f t="shared" si="38"/>
        <v>0.0593</v>
      </c>
      <c r="GI54" s="3">
        <f t="shared" si="38"/>
        <v>0.0593</v>
      </c>
      <c r="GJ54" s="3">
        <f t="shared" si="38"/>
        <v>0.0593</v>
      </c>
      <c r="GK54" s="3">
        <f t="shared" si="38"/>
        <v>0.0593</v>
      </c>
      <c r="GL54" s="3">
        <f t="shared" si="38"/>
        <v>0.0593</v>
      </c>
      <c r="GM54" s="3">
        <f t="shared" si="38"/>
        <v>0.0593</v>
      </c>
      <c r="GN54" s="3">
        <f aca="true" t="shared" si="39" ref="GN54:IV54">GM54</f>
        <v>0.0593</v>
      </c>
      <c r="GO54" s="3">
        <f t="shared" si="39"/>
        <v>0.0593</v>
      </c>
      <c r="GP54" s="3">
        <f t="shared" si="39"/>
        <v>0.0593</v>
      </c>
      <c r="GQ54" s="3">
        <f t="shared" si="39"/>
        <v>0.0593</v>
      </c>
      <c r="GR54" s="3">
        <f t="shared" si="39"/>
        <v>0.0593</v>
      </c>
      <c r="GS54" s="3">
        <f t="shared" si="39"/>
        <v>0.0593</v>
      </c>
      <c r="GT54" s="3">
        <f t="shared" si="39"/>
        <v>0.0593</v>
      </c>
      <c r="GU54" s="3">
        <f t="shared" si="39"/>
        <v>0.0593</v>
      </c>
      <c r="GV54" s="3">
        <f t="shared" si="39"/>
        <v>0.0593</v>
      </c>
      <c r="GW54" s="3">
        <f t="shared" si="39"/>
        <v>0.0593</v>
      </c>
      <c r="GX54" s="3">
        <f t="shared" si="39"/>
        <v>0.0593</v>
      </c>
      <c r="GY54" s="3">
        <f t="shared" si="39"/>
        <v>0.0593</v>
      </c>
      <c r="GZ54" s="3">
        <f t="shared" si="39"/>
        <v>0.0593</v>
      </c>
      <c r="HA54" s="3">
        <f t="shared" si="39"/>
        <v>0.0593</v>
      </c>
      <c r="HB54" s="3">
        <f t="shared" si="39"/>
        <v>0.0593</v>
      </c>
      <c r="HC54" s="3">
        <f t="shared" si="39"/>
        <v>0.0593</v>
      </c>
      <c r="HD54" s="3">
        <f t="shared" si="39"/>
        <v>0.0593</v>
      </c>
      <c r="HE54" s="3">
        <f t="shared" si="39"/>
        <v>0.0593</v>
      </c>
      <c r="HF54" s="3">
        <f t="shared" si="39"/>
        <v>0.0593</v>
      </c>
      <c r="HG54" s="3">
        <f t="shared" si="39"/>
        <v>0.0593</v>
      </c>
      <c r="HH54" s="3">
        <f t="shared" si="39"/>
        <v>0.0593</v>
      </c>
      <c r="HI54" s="3">
        <f t="shared" si="39"/>
        <v>0.0593</v>
      </c>
      <c r="HJ54" s="3">
        <f t="shared" si="39"/>
        <v>0.0593</v>
      </c>
      <c r="HK54" s="3">
        <f t="shared" si="39"/>
        <v>0.0593</v>
      </c>
      <c r="HL54" s="3">
        <f t="shared" si="39"/>
        <v>0.0593</v>
      </c>
      <c r="HM54" s="3">
        <f t="shared" si="39"/>
        <v>0.0593</v>
      </c>
      <c r="HN54" s="3">
        <f t="shared" si="39"/>
        <v>0.0593</v>
      </c>
      <c r="HO54" s="3">
        <f t="shared" si="39"/>
        <v>0.0593</v>
      </c>
      <c r="HP54" s="3">
        <f t="shared" si="39"/>
        <v>0.0593</v>
      </c>
      <c r="HQ54" s="3">
        <f t="shared" si="39"/>
        <v>0.0593</v>
      </c>
      <c r="HR54" s="3">
        <f t="shared" si="39"/>
        <v>0.0593</v>
      </c>
      <c r="HS54" s="3">
        <f t="shared" si="39"/>
        <v>0.0593</v>
      </c>
      <c r="HT54" s="3">
        <f t="shared" si="39"/>
        <v>0.0593</v>
      </c>
      <c r="HU54" s="3">
        <f t="shared" si="39"/>
        <v>0.0593</v>
      </c>
      <c r="HV54" s="3">
        <f t="shared" si="39"/>
        <v>0.0593</v>
      </c>
      <c r="HW54" s="3">
        <f t="shared" si="39"/>
        <v>0.0593</v>
      </c>
      <c r="HX54" s="3">
        <f t="shared" si="39"/>
        <v>0.0593</v>
      </c>
      <c r="HY54" s="3">
        <f t="shared" si="39"/>
        <v>0.0593</v>
      </c>
      <c r="HZ54" s="3">
        <f t="shared" si="39"/>
        <v>0.0593</v>
      </c>
      <c r="IA54" s="3">
        <f t="shared" si="39"/>
        <v>0.0593</v>
      </c>
      <c r="IB54" s="3">
        <f t="shared" si="39"/>
        <v>0.0593</v>
      </c>
      <c r="IC54" s="3">
        <f t="shared" si="39"/>
        <v>0.0593</v>
      </c>
      <c r="ID54" s="3">
        <f t="shared" si="39"/>
        <v>0.0593</v>
      </c>
      <c r="IE54" s="3">
        <f t="shared" si="39"/>
        <v>0.0593</v>
      </c>
      <c r="IF54" s="3">
        <f t="shared" si="39"/>
        <v>0.0593</v>
      </c>
      <c r="IG54" s="3">
        <f t="shared" si="39"/>
        <v>0.0593</v>
      </c>
      <c r="IH54" s="3">
        <f t="shared" si="39"/>
        <v>0.0593</v>
      </c>
      <c r="II54" s="3">
        <f t="shared" si="39"/>
        <v>0.0593</v>
      </c>
      <c r="IJ54" s="3">
        <f t="shared" si="39"/>
        <v>0.0593</v>
      </c>
      <c r="IK54" s="3">
        <f t="shared" si="39"/>
        <v>0.0593</v>
      </c>
      <c r="IL54" s="3">
        <f t="shared" si="39"/>
        <v>0.0593</v>
      </c>
      <c r="IM54" s="3">
        <f t="shared" si="39"/>
        <v>0.0593</v>
      </c>
      <c r="IN54" s="3">
        <f t="shared" si="39"/>
        <v>0.0593</v>
      </c>
      <c r="IO54" s="3">
        <f t="shared" si="39"/>
        <v>0.0593</v>
      </c>
      <c r="IP54" s="3">
        <f t="shared" si="39"/>
        <v>0.0593</v>
      </c>
      <c r="IQ54" s="3">
        <f t="shared" si="39"/>
        <v>0.0593</v>
      </c>
      <c r="IR54" s="3">
        <f t="shared" si="39"/>
        <v>0.0593</v>
      </c>
      <c r="IS54" s="3">
        <f t="shared" si="39"/>
        <v>0.0593</v>
      </c>
      <c r="IT54" s="3">
        <f t="shared" si="39"/>
        <v>0.0593</v>
      </c>
      <c r="IU54" s="3">
        <f t="shared" si="39"/>
        <v>0.0593</v>
      </c>
      <c r="IV54" s="3">
        <f t="shared" si="39"/>
        <v>0.0593</v>
      </c>
    </row>
    <row r="55" s="3" customFormat="1" ht="12.75">
      <c r="A55" s="15"/>
    </row>
    <row r="56" spans="1:122" s="4" customFormat="1" ht="12.75">
      <c r="A56" s="16" t="s">
        <v>38</v>
      </c>
      <c r="B56" s="4">
        <f>B52+(0.8*(B53-(B52+(B53*B54))))</f>
        <v>212713.27344</v>
      </c>
      <c r="C56" s="4">
        <f>C52/2+((0.8*((C53+B53)-(C52+((B53+C53)*C54))))/2)</f>
        <v>212886.57344</v>
      </c>
      <c r="D56" s="4">
        <f>D52+((0.8*((D53+C53)-(D52+((C53+D53)*D54)))))</f>
        <v>425773.14688</v>
      </c>
      <c r="E56" s="4">
        <f>E52/2+((0.8*((E53+D53)-(E52+((D53+E53)*E54))))/2)</f>
        <v>213060.77344</v>
      </c>
      <c r="F56" s="4">
        <f>F52+((0.8*((F53+E53)-(F52+((E53+F53)*F54)))))</f>
        <v>426121.54688</v>
      </c>
      <c r="G56" s="4">
        <f>G52/2+((0.8*((G53+F53)-(G52+((F53+G53)*G54))))/2)</f>
        <v>213235.87344</v>
      </c>
      <c r="H56" s="4">
        <f>H52+((0.8*((H53+G53)-(H52+((G53+H53)*H54)))))</f>
        <v>438582.69496</v>
      </c>
      <c r="I56" s="4">
        <f>I52/2+((0.8*((I53+H53)-(I52+((H53+I53)*I54))))/2)</f>
        <v>225522.72152</v>
      </c>
      <c r="J56" s="4">
        <f>J52+((0.8*((J53+I53)-(J52+((I53+J53)*J54)))))</f>
        <v>457355.65864</v>
      </c>
      <c r="K56" s="4">
        <f>K52/2+((0.8*((K53+J53)-(K52+((J53+K53)*K54))))/2)</f>
        <v>232009.73712</v>
      </c>
      <c r="L56" s="4">
        <f>L52+((0.8*((L53+K53)-(L52+((K53+L53)*L54)))))</f>
        <v>464019.47424</v>
      </c>
      <c r="M56" s="4">
        <f>M52/2+((0.8*((M53+L53)-(M52+((L53+M53)*M54))))/2)</f>
        <v>232187.43712</v>
      </c>
      <c r="N56" s="4">
        <f>N52+((0.8*((N53+M53)-(N52+((M53+N53)*N54)))))</f>
        <v>464374.87424</v>
      </c>
      <c r="O56" s="4">
        <f>O52/2+((0.8*((O53+N53)-(O52+((N53+O53)*O54))))/2)</f>
        <v>232366.03712</v>
      </c>
      <c r="P56" s="4">
        <f>P52+((0.8*((P53+O53)-(P52+((O53+P53)*P54)))))</f>
        <v>464732.07424</v>
      </c>
      <c r="Q56" s="4">
        <f>Q52/2+((0.8*((Q53+P53)-(Q52+((P53+Q53)*Q54))))/2)</f>
        <v>232545.53712</v>
      </c>
      <c r="R56" s="4">
        <f>R52+((0.8*((R53+Q53)-(R52+((Q53+R53)*R54)))))</f>
        <v>478816.26352</v>
      </c>
      <c r="S56" s="4">
        <f>S52/2+((0.8*((S53+R53)-(S52+((R53+S53)*S54))))/2)</f>
        <v>248110.04492000001</v>
      </c>
      <c r="T56" s="4">
        <f>T52+((0.8*((T53+S53)-(T52+((S53+T53)*T54)))))</f>
        <v>497837.34128000005</v>
      </c>
      <c r="U56" s="4">
        <f>U52/2+((0.8*((U53+T53)-(U52+((T53+U53)*U54))))/2)</f>
        <v>245889.92596</v>
      </c>
      <c r="V56" s="4">
        <f>V52+((0.8*((V53+U53)-(V52+((U53+V53)*V54)))))</f>
        <v>489698.27096</v>
      </c>
      <c r="W56" s="4">
        <f>W52/2+((0.8*((W53+V53)-(W52+((V53+W53)*W54))))/2)</f>
        <v>246705.78148</v>
      </c>
      <c r="X56" s="4">
        <f>X52+((0.8*((X53+W53)-(X52+((W53+X53)*X54)))))</f>
        <v>496751.42423999996</v>
      </c>
      <c r="Y56" s="4">
        <f>Y52/2+((0.8*((Y53+X53)-(Y52+((X53+Y53)*Y54))))/2)</f>
        <v>251904.97016000003</v>
      </c>
      <c r="Z56" s="4">
        <f>Z52+((0.8*((Z53+Y53)-(Z52+((Y53+Z53)*Z54)))))</f>
        <v>508137.16032</v>
      </c>
      <c r="AA56" s="4">
        <f>AA52/2+((0.8*((AA53+Z53)-(AA52+((Z53+AA53)*AA54))))/2)</f>
        <v>254441.94116</v>
      </c>
      <c r="AB56" s="4">
        <f>AB52+((0.8*((AB53+AA53)-(AB52+((AA53+AB53)*AB54)))))</f>
        <v>511085.87288000004</v>
      </c>
      <c r="AC56" s="4">
        <f>AC52/2+((0.8*((AC53+AB53)-(AC52+((AB53+AC53)*AC54))))/2)</f>
        <v>257621.9378</v>
      </c>
      <c r="AD56" s="4">
        <f>AD52+((0.8*((AD53+AC53)-(AD52+((AC53+AD53)*AD54)))))</f>
        <v>520263.4508</v>
      </c>
      <c r="AE56" s="4">
        <f>AE52/2+((0.8*((AE53+AD53)-(AE52+((AD53+AE53)*AE54))))/2)</f>
        <v>260989.66148</v>
      </c>
      <c r="AF56" s="4">
        <f>AF52+((0.8*((AF53+AE53)-(AF52+((AE53+AF53)*AF54)))))</f>
        <v>520423.02888</v>
      </c>
      <c r="AG56" s="4">
        <f>AG52/2+((0.8*((AG53+AF53)-(AG52+((AF53+AG53)*AG54))))/2)</f>
        <v>260827.54992000002</v>
      </c>
      <c r="AH56" s="4">
        <f>AH52+((0.8*((AH53+AG53)-(AH52+((AG53+AH53)*AH54)))))</f>
        <v>521866.5692</v>
      </c>
      <c r="AI56" s="4">
        <f>AI52/2+((0.8*((AI53+AH53)-(AI52+((AH53+AI53)*AI54))))/2)</f>
        <v>262227.2478</v>
      </c>
      <c r="AJ56" s="4">
        <f>AJ52+((0.8*((AJ53+AI53)-(AJ52+((AI53+AJ53)*AJ54)))))</f>
        <v>526105.6122399999</v>
      </c>
      <c r="AK56" s="4">
        <f>AK52/2+((0.8*((AK53+AJ53)-(AK52+((AJ53+AK53)*AK54))))/2)</f>
        <v>264254.0756</v>
      </c>
      <c r="AL56" s="4">
        <f>AL52+((0.8*((AL53+AK53)-(AL52+((AK53+AL53)*AL54)))))</f>
        <v>531324.23072</v>
      </c>
      <c r="AM56" s="4">
        <f>AM52/2+((0.8*((AM53+AL53)-(AM52+((AL53+AM53)*AM54))))/2)</f>
        <v>277826.72636</v>
      </c>
      <c r="AN56" s="4">
        <f>AN52+((0.8*((AN53+AM53)-(AN52+((AM53+AN53)*AN54)))))</f>
        <v>578359.69304</v>
      </c>
      <c r="AO56" s="4">
        <f>AO52/2+((0.8*((AO53+AN53)-(AO52+((AN53+AO53)*AO54))))/2)</f>
        <v>279237.12612000003</v>
      </c>
      <c r="AP56" s="4">
        <f>AP52+((0.8*((AP53+AO53)-(AP52+((AO53+AP53)*AP54)))))</f>
        <v>539451.79312</v>
      </c>
      <c r="AQ56" s="4">
        <f>AQ52/2+((0.8*((AQ53+AP53)-(AQ52+((AP53+AQ53)*AQ54))))/2)</f>
        <v>269917.39656</v>
      </c>
      <c r="AR56" s="4">
        <f>AR52+((0.8*((AR53+AQ53)-(AR52+((AQ53+AR53)*AR54)))))</f>
        <v>539834.79312</v>
      </c>
      <c r="AS56" s="4">
        <f>AS52/2+((0.8*((AS53+AR53)-(AS52+((AR53+AS53)*AS54))))/2)</f>
        <v>274150.56747999997</v>
      </c>
      <c r="AT56" s="4">
        <f>AT52+((0.8*((AT53+AS53)-(AT52+((AS53+AT53)*AT54)))))</f>
        <v>560318.01304</v>
      </c>
      <c r="AU56" s="4">
        <f>AU52/2+((0.8*((AU53+AT53)-(AU52+((AT53+AU53)*AU54))))/2)</f>
        <v>284874.16328</v>
      </c>
      <c r="AV56" s="4">
        <f>AV52+((0.8*((AV53+AU53)-(AV52+((AU53+AV53)*AV54)))))</f>
        <v>583517.91688</v>
      </c>
      <c r="AW56" s="4">
        <f>AW52/2+((0.8*((AW53+AV53)-(AW52+((AV53+AW53)*AW54))))/2)</f>
        <v>300335.11584960006</v>
      </c>
      <c r="AX56" s="4">
        <f>AX52+((0.8*((AX53+AW53)-(AX52+((AW53+AX53)*AX54)))))</f>
        <v>583789.656172</v>
      </c>
      <c r="AY56" s="4">
        <f>AY52/2+((0.8*((AY53+AX53)-(AY52+((AX53+AY53)*AY54))))/2)</f>
        <v>285810.8125996</v>
      </c>
      <c r="AZ56" s="4">
        <f>AZ52+((0.8*((AZ53+AY53)-(AZ52+((AY53+AZ53)*AZ54)))))</f>
        <v>587261.763604</v>
      </c>
      <c r="BA56" s="4">
        <f>BA52/2+((0.8*((BA53+AZ53)-(BA52+((AZ53+BA53)*BA54))))/2)</f>
        <v>295522.10279240005</v>
      </c>
      <c r="BB56" s="4">
        <f>BB52+((0.8*((BB53+BA53)-(BB52+((BA53+BB53)*BB54)))))</f>
        <v>593980.521616</v>
      </c>
      <c r="BC56" s="4">
        <f>BC52/2+((0.8*((BC53+BB53)-(BC52+((BB53+BC53)*BC54))))/2)</f>
        <v>306719.585768</v>
      </c>
      <c r="BD56" s="4">
        <f>BD52+((0.8*((BD53+BC53)-(BD52+((BC53+BD53)*BD54)))))</f>
        <v>625307.419016</v>
      </c>
      <c r="BE56" s="4">
        <f>BE52/2+((0.8*((BE53+BD53)-(BE52+((BD53+BE53)*BE54))))/2)</f>
        <v>306048.7429356</v>
      </c>
      <c r="BF56" s="4">
        <f>BF52+((0.8*((BF53+BE53)-(BF52+((BE53+BF53)*BF54)))))</f>
        <v>606098.1302304</v>
      </c>
      <c r="BG56" s="4">
        <f>BG52/2+((0.8*((BG53+BF53)-(BG52+((BF53+BG53)*BG54))))/2)</f>
        <v>313306.30636680004</v>
      </c>
      <c r="BH56" s="4">
        <f>BH52+((0.8*((BH53+BG53)-(BH52+((BG53+BH53)*BH54)))))</f>
        <v>652910.77678</v>
      </c>
      <c r="BI56" s="4">
        <f>BI52/2+((0.8*((BI53+BH53)-(BI52+((BH53+BI53)*BI54))))/2)</f>
        <v>331976.407428</v>
      </c>
      <c r="BJ56" s="4">
        <f>BJ52+((0.8*((BJ53+BI53)-(BJ52+((BI53+BJ53)*BJ54)))))</f>
        <v>664169.1156512001</v>
      </c>
      <c r="BK56" s="4">
        <f>BK52/2+((0.8*((BK53+BJ53)-(BK52+((BJ53+BK53)*BK54))))/2)</f>
        <v>341241.7567148</v>
      </c>
      <c r="BL56" s="4">
        <f>BL52+((0.8*((BL53+BK53)-(BL52+((BK53+BL53)*BL54)))))</f>
        <v>700763.2334576</v>
      </c>
      <c r="BM56" s="4">
        <f>BM52/2+((0.8*((BM53+BL53)-(BM52+((BL53+BM53)*BM54))))/2)</f>
        <v>350956.8327856</v>
      </c>
      <c r="BN56" s="4">
        <f>BN52+((0.8*((BN53+BM53)-(BN52+((BM53+BN53)*BN54)))))</f>
        <v>702592.83592</v>
      </c>
      <c r="BO56" s="4">
        <f>BO52/2+((0.8*((BO53+BN53)-(BO52+((BN53+BO53)*BO54))))/2)</f>
        <v>348285.8083128</v>
      </c>
      <c r="BP56" s="4">
        <f>BP52+((0.8*((BP53+BO53)-(BP52+((BO53+BP53)*BP54)))))</f>
        <v>705454.1650872</v>
      </c>
      <c r="BQ56" s="4">
        <f>BQ52/2+((0.8*((BQ53+BP53)-(BQ52+((BP53+BQ53)*BQ54))))/2)</f>
        <v>361293.3777276</v>
      </c>
      <c r="BR56" s="4">
        <f>BR52+((0.8*((BR53+BQ53)-(BR52+((BQ53+BR53)*BR54)))))</f>
        <v>723817.4092975999</v>
      </c>
      <c r="BS56" s="4">
        <f>BS52/2+((0.8*((BS53+BR53)-(BS52+((BR53+BS53)*BS54))))/2)</f>
        <v>369043.01647160004</v>
      </c>
      <c r="BT56" s="4">
        <f>BT52+((0.8*((BT53+BS53)-(BT52+((BS53+BT53)*BT54)))))</f>
        <v>758619.9636696</v>
      </c>
      <c r="BU56" s="4">
        <f>BU52/2+((0.8*((BU53+BT53)-(BU52+((BT53+BU53)*BU54))))/2)</f>
        <v>383581.5281732</v>
      </c>
      <c r="BV56" s="4">
        <f>BV52+((0.8*((BV53+BU53)-(BV52+((BU53+BV53)*BV54)))))</f>
        <v>838035.9437152</v>
      </c>
      <c r="BW56" s="4">
        <f>BW52/2+((0.8*((BW53+BV53)-(BW52+((BV53+BW53)*BW54))))/2)</f>
        <v>425103.12132800004</v>
      </c>
      <c r="BX56" s="4">
        <f>BX52+((0.8*((BX53+BW53)-(BX52+((BW53+BX53)*BX54)))))</f>
        <v>796854.856064</v>
      </c>
      <c r="BY56" s="4">
        <f>BY52/2+((0.8*((BY53+BX53)-(BY52+((BX53+BY53)*BY54))))/2)</f>
        <v>392677.39226960007</v>
      </c>
      <c r="BZ56" s="4">
        <f>BZ52+((0.8*((BZ53+BY53)-(BZ52+((BY53+BZ53)*BZ54)))))</f>
        <v>784608.3503775999</v>
      </c>
      <c r="CA56" s="4">
        <f>CA52/2+((0.8*((CA53+BZ53)-(CA52+((BZ53+CA53)*CA54))))/2)</f>
        <v>406736.51734560006</v>
      </c>
      <c r="CB56" s="4">
        <f>CB52+((0.8*((CB53+CA53)-(CB52+((CA53+CB53)*CB54)))))</f>
        <v>814088.2675424</v>
      </c>
      <c r="CC56" s="4">
        <f>CC52/2+((0.8*((CC53+CB53)-(CC52+((CB53+CC53)*CC54))))/2)</f>
        <v>401432.43394560006</v>
      </c>
      <c r="CD56" s="4">
        <f>CD52+((0.8*((CD53+CC53)-(CD52+((CC53+CD53)*CD54)))))</f>
        <v>822374.0000376</v>
      </c>
      <c r="CE56" s="4">
        <f>CE52/2+((0.8*((CE53+CD53)-(CE52+((CD53+CE53)*CE54))))/2)</f>
        <v>422044.14069000003</v>
      </c>
      <c r="CF56" s="4">
        <f>CF52+((0.8*((CF53+CE53)-(CF52+((CE53+CF53)*CF54)))))</f>
        <v>845691.6179856001</v>
      </c>
      <c r="CG56" s="4">
        <f>CG52/2+((0.8*((CG53+CF53)-(CG52+((CF53+CG53)*CG54))))/2)</f>
        <v>423074.68310280005</v>
      </c>
      <c r="CH56" s="4">
        <f>CH52+((0.8*((CH53+CG53)-(CH52+((CG53+CH53)*CH54)))))</f>
        <v>851176.6175176001</v>
      </c>
      <c r="CI56" s="4">
        <f>CI52/2+((0.8*((CI53+CH53)-(CI52+((CH53+CI53)*CI54))))/2)</f>
        <v>427156.4866564</v>
      </c>
      <c r="CJ56" s="4">
        <f>CJ52+((0.8*((CJ53+CI53)-(CJ52+((CI53+CJ53)*CJ54)))))</f>
        <v>852776.3135232</v>
      </c>
      <c r="CK56" s="4">
        <f>CK52/2+((0.8*((CK53+CJ53)-(CK52+((CJ53+CK53)*CK54))))/2)</f>
        <v>425707.2764964</v>
      </c>
      <c r="CL56" s="4">
        <f>CL52+((0.8*((CL53+CK53)-(CL52+((CK53+CL53)*CL54)))))</f>
        <v>847471.60518</v>
      </c>
      <c r="CM56" s="4">
        <f>CM52/2+((0.8*((CM53+CL53)-(CM52+((CL53+CM53)*CM54))))/2)</f>
        <v>423535.4212872</v>
      </c>
      <c r="CN56" s="4">
        <f>CN52+((0.8*((CN53+CM53)-(CN52+((CM53+CN53)*CN54)))))</f>
        <v>849647.013492</v>
      </c>
      <c r="CO56" s="4">
        <f>CO52/2+((0.8*((CO53+CN53)-(CO52+((CN53+CO53)*CO54))))/2)</f>
        <v>425139.86348000006</v>
      </c>
      <c r="CP56" s="4">
        <f>CP52+((0.8*((CP53+CO53)-(CP52+((CO53+CP53)*CP54)))))</f>
        <v>850791.4376576</v>
      </c>
      <c r="CQ56" s="4">
        <f>CQ52/2+((0.8*((CQ53+CP53)-(CQ52+((CP53+CQ53)*CQ54))))/2)</f>
        <v>424471.228986</v>
      </c>
      <c r="CR56" s="4">
        <f>CR52+((0.8*((CR53+CQ53)-(CR52+((CQ53+CR53)*CR54)))))</f>
        <v>841990.3538456</v>
      </c>
      <c r="CS56" s="4">
        <f>CS52/2+((0.8*((CS53+CR53)-(CS52+((CR53+CS53)*CS54))))/2)</f>
        <v>418929.4929028</v>
      </c>
      <c r="CT56" s="4">
        <f>CT52+((0.8*((CT53+CS53)-(CT52+((CS53+CT53)*CT54)))))</f>
        <v>836951.2930872</v>
      </c>
      <c r="CU56" s="4">
        <f>CU52/2+((0.8*((CU53+CT53)-(CU52+((CT53+CU53)*CU54))))/2)</f>
        <v>417605.4150388</v>
      </c>
      <c r="CV56" s="4">
        <f>CV52+((0.8*((CV53+CU53)-(CV52+((CU53+CV53)*CV54)))))</f>
        <v>837363.7461999999</v>
      </c>
      <c r="CW56" s="4">
        <f>CW52/2+((0.8*((CW53+CV53)-(CW52+((CV53+CW53)*CW54))))/2)</f>
        <v>420487.1382396</v>
      </c>
      <c r="CX56" s="4">
        <f>CX52+((0.8*((CX53+CW53)-(CX52+((CW53+CX53)*CX54)))))</f>
        <v>841334.737668</v>
      </c>
      <c r="CY56" s="4">
        <f>CY52/2+((0.8*((CY53+CX53)-(CY52+((CX53+CY53)*CY54))))/2)</f>
        <v>434614.28081</v>
      </c>
      <c r="CZ56" s="4">
        <f>CZ52+((0.8*((CZ53+CY53)-(CZ52+((CY53+CZ53)*CZ54)))))</f>
        <v>879516.0643456001</v>
      </c>
      <c r="DA56" s="4">
        <f>DA52/2+((0.8*((DA53+CZ53)-(DA52+((CZ53+DA53)*DA54))))/2)</f>
        <v>431907.71798079996</v>
      </c>
      <c r="DB56" s="4">
        <f>DB52+((0.8*((DB53+DA53)-(DB52+((DA53+DB53)*DB54)))))</f>
        <v>90026.19999999995</v>
      </c>
      <c r="DC56" s="4">
        <f>DC52/2+((0.8*((DC53+DB53)-(DC52+((DB53+DC53)*DC54))))/2)</f>
        <v>45237.59999999998</v>
      </c>
      <c r="DD56" s="4">
        <f>DD52+((0.8*((DD53+DC53)-(DD52+((DC53+DD53)*DD54)))))</f>
        <v>90475.19999999995</v>
      </c>
      <c r="DE56" s="4">
        <f>DE52/2+((0.8*((DE53+DD53)-(DE52+((DD53+DE53)*DE54))))/2)</f>
        <v>45463.19999999998</v>
      </c>
      <c r="DF56" s="4">
        <f>DF52+((0.8*((DF53+DE53)-(DF52+((DE53+DF53)*DF54)))))</f>
        <v>90926.39999999997</v>
      </c>
      <c r="DG56" s="4">
        <f>DG52/2+((0.8*((DG53+DF53)-(DG52+((DF53+DG53)*DG54))))/2)</f>
        <v>45690</v>
      </c>
      <c r="DH56" s="4">
        <f>DH52+((0.8*((DH53+DG53)-(DH52+((DG53+DH53)*DH54)))))</f>
        <v>91380</v>
      </c>
      <c r="DI56" s="4">
        <f>DI52/2+((0.8*((DI53+DH53)-(DI52+((DH53+DI53)*DI54))))/2)</f>
        <v>45917.899999999994</v>
      </c>
      <c r="DJ56" s="4">
        <f>DJ52+((0.8*((DJ53+DI53)-(DJ52+((DI53+DJ53)*DJ54)))))</f>
        <v>91835.79999999999</v>
      </c>
      <c r="DK56" s="4">
        <f>DK52/2+((0.8*((DK53+DJ53)-(DK52+((DJ53+DK53)*DK54))))/2)</f>
        <v>46146.899999999994</v>
      </c>
      <c r="DL56" s="4">
        <f>DL52+((0.8*((DL53+DK53)-(DL52+((DK53+DL53)*DL54)))))</f>
        <v>92293.79999999999</v>
      </c>
      <c r="DM56" s="4">
        <f>DM52/2+((0.8*((DM53+DL53)-(DM52+((DL53+DM53)*DM54))))/2)</f>
        <v>46377.09999999998</v>
      </c>
      <c r="DN56" s="4">
        <f>DN52+((0.8*((DN53+DM53)-(DN52+((DM53+DN53)*DN54)))))</f>
        <v>92754.19999999995</v>
      </c>
      <c r="DO56" s="4">
        <f>DO52/2+((0.8*((DO53+DN53)-(DO52+((DN53+DO53)*DO54))))/2)</f>
        <v>46608.399999999994</v>
      </c>
      <c r="DP56" s="4">
        <f>DP52+((0.8*((DP53+DO53)-(DP52+((DO53+DP53)*DP54)))))</f>
        <v>93216.79999999999</v>
      </c>
      <c r="DQ56" s="4">
        <f>DQ52/2+((0.8*((DQ53+DP53)-(DQ52+((DP53+DQ53)*DQ54))))/2)</f>
        <v>46840.5</v>
      </c>
      <c r="DR56" s="4">
        <f>DR52+((0.8*((DR53+DQ53)-(DR52+((DQ53+DR53)*DR54)))))</f>
        <v>93681</v>
      </c>
    </row>
    <row r="57" spans="1:256" s="5" customFormat="1" ht="12.75">
      <c r="A57" s="14" t="s">
        <v>39</v>
      </c>
      <c r="B57" s="5" t="str">
        <f>IF(B31-B25&lt;B56,"Failed","Pass")</f>
        <v>Pass</v>
      </c>
      <c r="C57" s="5" t="str">
        <f>IF(C31-C25&lt;C56,"Failed","Pass")</f>
        <v>Pass</v>
      </c>
      <c r="D57" s="5" t="str">
        <f>IF(D31-D25+C31-C25&lt;D56,"Failed","Pass")</f>
        <v>Pass</v>
      </c>
      <c r="E57" s="5" t="str">
        <f>IF(E31-E25&lt;E56,"Failed","Pass")</f>
        <v>Pass</v>
      </c>
      <c r="F57" s="5" t="str">
        <f>IF(F31-F25+E31-E25&lt;F56,"Failed","Pass")</f>
        <v>Pass</v>
      </c>
      <c r="G57" s="5" t="str">
        <f>IF(G31-G25&lt;G56,"Failed","Pass")</f>
        <v>Pass</v>
      </c>
      <c r="H57" s="5" t="str">
        <f>IF(H31-H25+G31-G25&lt;H56,"Failed","Pass")</f>
        <v>Pass</v>
      </c>
      <c r="I57" s="5" t="str">
        <f>IF(I31-I25&lt;I56,"Failed","Pass")</f>
        <v>Pass</v>
      </c>
      <c r="J57" s="5" t="str">
        <f>IF(J31-J25+I31-I25&lt;J56,"Failed","Pass")</f>
        <v>Pass</v>
      </c>
      <c r="K57" s="5" t="str">
        <f>IF(K31-K25&lt;K56,"Failed","Pass")</f>
        <v>Pass</v>
      </c>
      <c r="L57" s="5" t="str">
        <f>IF(L31-L25+K31-K25&lt;L56,"Failed","Pass")</f>
        <v>Pass</v>
      </c>
      <c r="M57" s="5" t="str">
        <f>IF(M31-M25&lt;M56,"Failed","Pass")</f>
        <v>Pass</v>
      </c>
      <c r="N57" s="5" t="str">
        <f>IF(N31-N25+M31-M25&lt;N56,"Failed","Pass")</f>
        <v>Pass</v>
      </c>
      <c r="O57" s="5" t="str">
        <f>IF(O31-O25&lt;O56,"Failed","Pass")</f>
        <v>Pass</v>
      </c>
      <c r="P57" s="5" t="str">
        <f>IF(P31-P25+O31-O25&lt;P56,"Failed","Pass")</f>
        <v>Pass</v>
      </c>
      <c r="Q57" s="5" t="str">
        <f>IF(Q31-Q25&lt;Q56,"Failed","Pass")</f>
        <v>Pass</v>
      </c>
      <c r="R57" s="5" t="str">
        <f>IF(R31-R25+Q31-Q25&lt;R56,"Failed","Pass")</f>
        <v>Pass</v>
      </c>
      <c r="S57" s="5" t="str">
        <f>IF(S31-S25&lt;S56,"Failed","Pass")</f>
        <v>Pass</v>
      </c>
      <c r="T57" s="5" t="str">
        <f>IF(T31-T25+S31-S25&lt;T56,"Failed","Pass")</f>
        <v>Pass</v>
      </c>
      <c r="U57" s="5" t="str">
        <f>IF(U31-U25&lt;U56,"Failed","Pass")</f>
        <v>Pass</v>
      </c>
      <c r="V57" s="5" t="str">
        <f>IF(V31-V25+U31-U25&lt;V56,"Failed","Pass")</f>
        <v>Pass</v>
      </c>
      <c r="W57" s="5" t="str">
        <f>IF(W31-W25&lt;W56,"Failed","Pass")</f>
        <v>Pass</v>
      </c>
      <c r="X57" s="5" t="str">
        <f>IF(X31-X25+W31-W25&lt;X56,"Failed","Pass")</f>
        <v>Pass</v>
      </c>
      <c r="Y57" s="5" t="str">
        <f>IF(Y31-Y25&lt;Y56,"Failed","Pass")</f>
        <v>Pass</v>
      </c>
      <c r="Z57" s="5" t="str">
        <f>IF(Z31-Z25+Y31-Y25&lt;Z56,"Failed","Pass")</f>
        <v>Pass</v>
      </c>
      <c r="AA57" s="5" t="str">
        <f>IF(AA31-AA25&lt;AA56,"Failed","Pass")</f>
        <v>Pass</v>
      </c>
      <c r="AB57" s="5" t="str">
        <f>IF(AB31-AB25+AA31-AA25&lt;AB56,"Failed","Pass")</f>
        <v>Pass</v>
      </c>
      <c r="AC57" s="5" t="str">
        <f>IF(AC31-AC25&lt;AC56,"Failed","Pass")</f>
        <v>Pass</v>
      </c>
      <c r="AD57" s="5" t="str">
        <f>IF(AD31-AD25+AC31-AC25&lt;AD56,"Failed","Pass")</f>
        <v>Pass</v>
      </c>
      <c r="AE57" s="5" t="str">
        <f>IF(AE31-AE25&lt;AE56,"Failed","Pass")</f>
        <v>Pass</v>
      </c>
      <c r="AF57" s="5" t="str">
        <f>IF(AF31-AF25+AE31-AE25&lt;AF56,"Failed","Pass")</f>
        <v>Pass</v>
      </c>
      <c r="AG57" s="5" t="str">
        <f>IF(AG31-AG26&lt;AG56,"Failed","Pass")</f>
        <v>Pass</v>
      </c>
      <c r="AH57" s="5" t="str">
        <f>IF(AH31-AH26+AG31-AG26&lt;AH56,"Failed","Pass")</f>
        <v>Pass</v>
      </c>
      <c r="AI57" s="5" t="str">
        <f>IF(AI31-AI26&lt;AI56,"Failed","Pass")</f>
        <v>Pass</v>
      </c>
      <c r="AJ57" s="5" t="str">
        <f>IF(AJ31-AJ26+AI31-AI26&lt;AJ56,"Failed","Pass")</f>
        <v>Pass</v>
      </c>
      <c r="AK57" s="5" t="str">
        <f>IF(AK31-AK26&lt;AK56,"Failed","Pass")</f>
        <v>Pass</v>
      </c>
      <c r="AL57" s="5" t="str">
        <f>IF(AL31-AL26+AK31-AK26&lt;AL56,"Failed","Pass")</f>
        <v>Pass</v>
      </c>
      <c r="AM57" s="5" t="str">
        <f>IF(AM31-AM26&lt;AM56,"Failed","Pass")</f>
        <v>Pass</v>
      </c>
      <c r="AN57" s="5" t="str">
        <f>IF(AN31-AN26+AM31-AM26&lt;AN56,"Failed","Pass")</f>
        <v>Pass</v>
      </c>
      <c r="AO57" s="5" t="str">
        <f>IF(AO31-AO26&lt;AO56,"Failed","Pass")</f>
        <v>Pass</v>
      </c>
      <c r="AP57" s="5" t="str">
        <f>IF(AP31-AP26+AO31-AO26&lt;AP56,"Failed","Pass")</f>
        <v>Pass</v>
      </c>
      <c r="AQ57" s="5" t="str">
        <f>IF(AQ31-AQ26&lt;AQ56,"Failed","Pass")</f>
        <v>Pass</v>
      </c>
      <c r="AR57" s="5" t="str">
        <f>IF(AR31-AR26+AQ31-AQ26&lt;AR56,"Failed","Pass")</f>
        <v>Pass</v>
      </c>
      <c r="AS57" s="5" t="str">
        <f>IF(AS31-AS26&lt;AS56,"Failed","Pass")</f>
        <v>Pass</v>
      </c>
      <c r="AT57" s="5" t="str">
        <f>IF(AT31-AT26+AS31-AS26&lt;AT56,"Failed","Pass")</f>
        <v>Pass</v>
      </c>
      <c r="AU57" s="5" t="str">
        <f>IF(AU31-AU26&lt;AU56,"Failed","Pass")</f>
        <v>Pass</v>
      </c>
      <c r="AV57" s="5" t="str">
        <f>IF(AV31-AV26+AU31-AU26&lt;AV56,"Failed","Pass")</f>
        <v>Pass</v>
      </c>
      <c r="AW57" s="5" t="str">
        <f>IF(AW31-AW26&lt;AW56,"Failed","Pass")</f>
        <v>Pass</v>
      </c>
      <c r="AX57" s="5" t="str">
        <f>IF(AX31-AX26+AW31-AW26&lt;AX56,"Failed","Pass")</f>
        <v>Pass</v>
      </c>
      <c r="AY57" s="5" t="str">
        <f>IF(AY31-AY26&lt;AY56,"Failed","Pass")</f>
        <v>Pass</v>
      </c>
      <c r="AZ57" s="5" t="str">
        <f>IF(AZ31-AZ26+AY31-AY26&lt;AZ56,"Failed","Pass")</f>
        <v>Pass</v>
      </c>
      <c r="BA57" s="5" t="str">
        <f>IF(BA31-BA26&lt;BA56,"Failed","Pass")</f>
        <v>Pass</v>
      </c>
      <c r="BB57" s="5" t="str">
        <f>IF(BB31-BB26+BA31-BA26&lt;BB56,"Failed","Pass")</f>
        <v>Pass</v>
      </c>
      <c r="BC57" s="5" t="str">
        <f>IF(BC31-BC26&lt;BC56,"Failed","Pass")</f>
        <v>Pass</v>
      </c>
      <c r="BD57" s="5" t="str">
        <f aca="true" t="shared" si="40" ref="BD57:BZ57">IF(BD31-BD26+BC31-BC26&lt;BD56,"Failed","Pass")</f>
        <v>Pass</v>
      </c>
      <c r="BE57" s="5" t="str">
        <f t="shared" si="40"/>
        <v>Pass</v>
      </c>
      <c r="BF57" s="5" t="str">
        <f t="shared" si="40"/>
        <v>Pass</v>
      </c>
      <c r="BG57" s="5" t="str">
        <f t="shared" si="40"/>
        <v>Pass</v>
      </c>
      <c r="BH57" s="5" t="str">
        <f t="shared" si="40"/>
        <v>Pass</v>
      </c>
      <c r="BI57" s="5" t="str">
        <f t="shared" si="40"/>
        <v>Pass</v>
      </c>
      <c r="BJ57" s="5" t="str">
        <f t="shared" si="40"/>
        <v>Pass</v>
      </c>
      <c r="BK57" s="5" t="str">
        <f t="shared" si="40"/>
        <v>Pass</v>
      </c>
      <c r="BL57" s="5" t="str">
        <f t="shared" si="40"/>
        <v>Pass</v>
      </c>
      <c r="BM57" s="5" t="str">
        <f t="shared" si="40"/>
        <v>Pass</v>
      </c>
      <c r="BN57" s="5" t="str">
        <f t="shared" si="40"/>
        <v>Pass</v>
      </c>
      <c r="BO57" s="5" t="str">
        <f t="shared" si="40"/>
        <v>Pass</v>
      </c>
      <c r="BP57" s="5" t="str">
        <f t="shared" si="40"/>
        <v>Pass</v>
      </c>
      <c r="BQ57" s="5" t="str">
        <f t="shared" si="40"/>
        <v>Pass</v>
      </c>
      <c r="BR57" s="5" t="str">
        <f t="shared" si="40"/>
        <v>Pass</v>
      </c>
      <c r="BS57" s="5" t="str">
        <f t="shared" si="40"/>
        <v>Pass</v>
      </c>
      <c r="BT57" s="5" t="str">
        <f t="shared" si="40"/>
        <v>Pass</v>
      </c>
      <c r="BU57" s="5" t="str">
        <f t="shared" si="40"/>
        <v>Pass</v>
      </c>
      <c r="BV57" s="5" t="str">
        <f t="shared" si="40"/>
        <v>Pass</v>
      </c>
      <c r="BW57" s="5" t="str">
        <f t="shared" si="40"/>
        <v>Pass</v>
      </c>
      <c r="BX57" s="5" t="str">
        <f t="shared" si="40"/>
        <v>Pass</v>
      </c>
      <c r="BY57" s="5" t="str">
        <f t="shared" si="40"/>
        <v>Pass</v>
      </c>
      <c r="BZ57" s="5" t="str">
        <f t="shared" si="40"/>
        <v>Pass</v>
      </c>
      <c r="CA57" s="5" t="str">
        <f>IF(CA31-CA25-CA26+BZ31-BZ25-BZ26&lt;CA56,"Failed","Pass")</f>
        <v>Pass</v>
      </c>
      <c r="CB57" s="5" t="str">
        <f aca="true" t="shared" si="41" ref="CB57:DR57">IF(CB31-CB25-CB26+CA31-CA25-CA26&lt;CB56,"Failed","Pass")</f>
        <v>Pass</v>
      </c>
      <c r="CC57" s="5" t="str">
        <f t="shared" si="41"/>
        <v>Pass</v>
      </c>
      <c r="CD57" s="5" t="str">
        <f t="shared" si="41"/>
        <v>Pass</v>
      </c>
      <c r="CE57" s="5" t="str">
        <f t="shared" si="41"/>
        <v>Pass</v>
      </c>
      <c r="CF57" s="5" t="str">
        <f t="shared" si="41"/>
        <v>Pass</v>
      </c>
      <c r="CG57" s="5" t="str">
        <f t="shared" si="41"/>
        <v>Pass</v>
      </c>
      <c r="CH57" s="5" t="str">
        <f t="shared" si="41"/>
        <v>Pass</v>
      </c>
      <c r="CI57" s="5" t="str">
        <f t="shared" si="41"/>
        <v>Pass</v>
      </c>
      <c r="CJ57" s="5" t="str">
        <f t="shared" si="41"/>
        <v>Pass</v>
      </c>
      <c r="CK57" s="5" t="str">
        <f t="shared" si="41"/>
        <v>Pass</v>
      </c>
      <c r="CL57" s="5" t="str">
        <f t="shared" si="41"/>
        <v>Pass</v>
      </c>
      <c r="CM57" s="5" t="str">
        <f t="shared" si="41"/>
        <v>Pass</v>
      </c>
      <c r="CN57" s="5" t="str">
        <f t="shared" si="41"/>
        <v>Pass</v>
      </c>
      <c r="CO57" s="5" t="str">
        <f t="shared" si="41"/>
        <v>Pass</v>
      </c>
      <c r="CP57" s="5" t="str">
        <f t="shared" si="41"/>
        <v>Pass</v>
      </c>
      <c r="CQ57" s="5" t="str">
        <f t="shared" si="41"/>
        <v>Pass</v>
      </c>
      <c r="CR57" s="5" t="str">
        <f t="shared" si="41"/>
        <v>Pass</v>
      </c>
      <c r="CS57" s="5" t="str">
        <f t="shared" si="41"/>
        <v>Pass</v>
      </c>
      <c r="CT57" s="5" t="str">
        <f t="shared" si="41"/>
        <v>Pass</v>
      </c>
      <c r="CU57" s="5" t="str">
        <f t="shared" si="41"/>
        <v>Pass</v>
      </c>
      <c r="CV57" s="5" t="str">
        <f t="shared" si="41"/>
        <v>Pass</v>
      </c>
      <c r="CW57" s="5" t="str">
        <f t="shared" si="41"/>
        <v>Pass</v>
      </c>
      <c r="CX57" s="5" t="str">
        <f t="shared" si="41"/>
        <v>Pass</v>
      </c>
      <c r="CY57" s="5" t="str">
        <f t="shared" si="41"/>
        <v>Pass</v>
      </c>
      <c r="CZ57" s="5" t="str">
        <f t="shared" si="41"/>
        <v>Pass</v>
      </c>
      <c r="DA57" s="5" t="str">
        <f>IF(DA31-DA25-DA26+CZ31-CZ25-CZ26&lt;DA56,"Failed","Pass")</f>
        <v>Pass</v>
      </c>
      <c r="DB57" s="5" t="str">
        <f t="shared" si="41"/>
        <v>Failed</v>
      </c>
      <c r="DC57" s="5" t="str">
        <f t="shared" si="41"/>
        <v>Failed</v>
      </c>
      <c r="DD57" s="5" t="str">
        <f t="shared" si="41"/>
        <v>Failed</v>
      </c>
      <c r="DE57" s="5" t="str">
        <f t="shared" si="41"/>
        <v>Failed</v>
      </c>
      <c r="DF57" s="5" t="str">
        <f t="shared" si="41"/>
        <v>Failed</v>
      </c>
      <c r="DG57" s="5" t="str">
        <f t="shared" si="41"/>
        <v>Failed</v>
      </c>
      <c r="DH57" s="5" t="str">
        <f t="shared" si="41"/>
        <v>Failed</v>
      </c>
      <c r="DI57" s="5" t="str">
        <f t="shared" si="41"/>
        <v>Failed</v>
      </c>
      <c r="DJ57" s="5" t="str">
        <f t="shared" si="41"/>
        <v>Failed</v>
      </c>
      <c r="DK57" s="5" t="str">
        <f t="shared" si="41"/>
        <v>Failed</v>
      </c>
      <c r="DL57" s="5" t="str">
        <f t="shared" si="41"/>
        <v>Failed</v>
      </c>
      <c r="DM57" s="5" t="str">
        <f t="shared" si="41"/>
        <v>Failed</v>
      </c>
      <c r="DN57" s="5" t="str">
        <f t="shared" si="41"/>
        <v>Failed</v>
      </c>
      <c r="DO57" s="5" t="str">
        <f t="shared" si="41"/>
        <v>Failed</v>
      </c>
      <c r="DP57" s="5" t="str">
        <f t="shared" si="41"/>
        <v>Failed</v>
      </c>
      <c r="DQ57" s="5" t="str">
        <f>IF(DQ31-DQ25-DQ26+DP31-DP25-DP26&lt;DQ56,"Failed","Pass")</f>
        <v>Failed</v>
      </c>
      <c r="DR57" s="5" t="str">
        <f t="shared" si="41"/>
        <v>Failed</v>
      </c>
      <c r="DS57" s="5" t="str">
        <f aca="true" t="shared" si="42" ref="DS57:FX57">IF(DS31-DS26+DR31-DR26&lt;DS56,"Failed","Pass")</f>
        <v>Pass</v>
      </c>
      <c r="DT57" s="5" t="str">
        <f t="shared" si="42"/>
        <v>Pass</v>
      </c>
      <c r="DU57" s="5" t="str">
        <f t="shared" si="42"/>
        <v>Pass</v>
      </c>
      <c r="DV57" s="5" t="str">
        <f t="shared" si="42"/>
        <v>Pass</v>
      </c>
      <c r="DW57" s="5" t="str">
        <f t="shared" si="42"/>
        <v>Pass</v>
      </c>
      <c r="DX57" s="5" t="str">
        <f t="shared" si="42"/>
        <v>Pass</v>
      </c>
      <c r="DY57" s="5" t="str">
        <f t="shared" si="42"/>
        <v>Pass</v>
      </c>
      <c r="DZ57" s="5" t="str">
        <f t="shared" si="42"/>
        <v>Pass</v>
      </c>
      <c r="EA57" s="5" t="str">
        <f t="shared" si="42"/>
        <v>Pass</v>
      </c>
      <c r="EB57" s="5" t="str">
        <f t="shared" si="42"/>
        <v>Pass</v>
      </c>
      <c r="EC57" s="5" t="str">
        <f t="shared" si="42"/>
        <v>Pass</v>
      </c>
      <c r="ED57" s="5" t="str">
        <f t="shared" si="42"/>
        <v>Pass</v>
      </c>
      <c r="EE57" s="5" t="str">
        <f t="shared" si="42"/>
        <v>Pass</v>
      </c>
      <c r="EF57" s="5" t="str">
        <f t="shared" si="42"/>
        <v>Pass</v>
      </c>
      <c r="EG57" s="5" t="str">
        <f t="shared" si="42"/>
        <v>Pass</v>
      </c>
      <c r="EH57" s="5" t="str">
        <f t="shared" si="42"/>
        <v>Pass</v>
      </c>
      <c r="EI57" s="5" t="str">
        <f t="shared" si="42"/>
        <v>Pass</v>
      </c>
      <c r="EJ57" s="5" t="str">
        <f t="shared" si="42"/>
        <v>Pass</v>
      </c>
      <c r="EK57" s="5" t="str">
        <f t="shared" si="42"/>
        <v>Pass</v>
      </c>
      <c r="EL57" s="5" t="str">
        <f t="shared" si="42"/>
        <v>Pass</v>
      </c>
      <c r="EM57" s="5" t="str">
        <f t="shared" si="42"/>
        <v>Pass</v>
      </c>
      <c r="EN57" s="5" t="str">
        <f t="shared" si="42"/>
        <v>Pass</v>
      </c>
      <c r="EO57" s="5" t="str">
        <f t="shared" si="42"/>
        <v>Pass</v>
      </c>
      <c r="EP57" s="5" t="str">
        <f t="shared" si="42"/>
        <v>Pass</v>
      </c>
      <c r="EQ57" s="5" t="str">
        <f t="shared" si="42"/>
        <v>Pass</v>
      </c>
      <c r="ER57" s="5" t="str">
        <f t="shared" si="42"/>
        <v>Pass</v>
      </c>
      <c r="ES57" s="5" t="str">
        <f t="shared" si="42"/>
        <v>Pass</v>
      </c>
      <c r="ET57" s="5" t="str">
        <f t="shared" si="42"/>
        <v>Pass</v>
      </c>
      <c r="EU57" s="5" t="str">
        <f t="shared" si="42"/>
        <v>Pass</v>
      </c>
      <c r="EV57" s="5" t="str">
        <f t="shared" si="42"/>
        <v>Pass</v>
      </c>
      <c r="EW57" s="5" t="str">
        <f t="shared" si="42"/>
        <v>Pass</v>
      </c>
      <c r="EX57" s="5" t="str">
        <f t="shared" si="42"/>
        <v>Pass</v>
      </c>
      <c r="EY57" s="5" t="str">
        <f t="shared" si="42"/>
        <v>Pass</v>
      </c>
      <c r="EZ57" s="5" t="str">
        <f t="shared" si="42"/>
        <v>Pass</v>
      </c>
      <c r="FA57" s="5" t="str">
        <f t="shared" si="42"/>
        <v>Pass</v>
      </c>
      <c r="FB57" s="5" t="str">
        <f t="shared" si="42"/>
        <v>Pass</v>
      </c>
      <c r="FC57" s="5" t="str">
        <f t="shared" si="42"/>
        <v>Pass</v>
      </c>
      <c r="FD57" s="5" t="str">
        <f t="shared" si="42"/>
        <v>Pass</v>
      </c>
      <c r="FE57" s="5" t="str">
        <f t="shared" si="42"/>
        <v>Pass</v>
      </c>
      <c r="FF57" s="5" t="str">
        <f t="shared" si="42"/>
        <v>Pass</v>
      </c>
      <c r="FG57" s="5" t="str">
        <f t="shared" si="42"/>
        <v>Pass</v>
      </c>
      <c r="FH57" s="5" t="str">
        <f t="shared" si="42"/>
        <v>Pass</v>
      </c>
      <c r="FI57" s="5" t="str">
        <f t="shared" si="42"/>
        <v>Pass</v>
      </c>
      <c r="FJ57" s="5" t="str">
        <f t="shared" si="42"/>
        <v>Pass</v>
      </c>
      <c r="FK57" s="5" t="str">
        <f t="shared" si="42"/>
        <v>Pass</v>
      </c>
      <c r="FL57" s="5" t="str">
        <f t="shared" si="42"/>
        <v>Pass</v>
      </c>
      <c r="FM57" s="5" t="str">
        <f t="shared" si="42"/>
        <v>Pass</v>
      </c>
      <c r="FN57" s="5" t="str">
        <f t="shared" si="42"/>
        <v>Pass</v>
      </c>
      <c r="FO57" s="5" t="str">
        <f t="shared" si="42"/>
        <v>Pass</v>
      </c>
      <c r="FP57" s="5" t="str">
        <f t="shared" si="42"/>
        <v>Pass</v>
      </c>
      <c r="FQ57" s="5" t="str">
        <f t="shared" si="42"/>
        <v>Pass</v>
      </c>
      <c r="FR57" s="5" t="str">
        <f t="shared" si="42"/>
        <v>Pass</v>
      </c>
      <c r="FS57" s="5" t="str">
        <f t="shared" si="42"/>
        <v>Pass</v>
      </c>
      <c r="FT57" s="5" t="str">
        <f t="shared" si="42"/>
        <v>Pass</v>
      </c>
      <c r="FU57" s="5" t="str">
        <f t="shared" si="42"/>
        <v>Pass</v>
      </c>
      <c r="FV57" s="5" t="str">
        <f t="shared" si="42"/>
        <v>Pass</v>
      </c>
      <c r="FW57" s="5" t="str">
        <f t="shared" si="42"/>
        <v>Pass</v>
      </c>
      <c r="FX57" s="5" t="str">
        <f t="shared" si="42"/>
        <v>Pass</v>
      </c>
      <c r="FY57" s="5" t="str">
        <f aca="true" t="shared" si="43" ref="FY57:IJ57">IF(FY31-FY26+FX31-FX26&lt;FY56,"Failed","Pass")</f>
        <v>Pass</v>
      </c>
      <c r="FZ57" s="5" t="str">
        <f t="shared" si="43"/>
        <v>Pass</v>
      </c>
      <c r="GA57" s="5" t="str">
        <f t="shared" si="43"/>
        <v>Pass</v>
      </c>
      <c r="GB57" s="5" t="str">
        <f t="shared" si="43"/>
        <v>Pass</v>
      </c>
      <c r="GC57" s="5" t="str">
        <f t="shared" si="43"/>
        <v>Pass</v>
      </c>
      <c r="GD57" s="5" t="str">
        <f t="shared" si="43"/>
        <v>Pass</v>
      </c>
      <c r="GE57" s="5" t="str">
        <f t="shared" si="43"/>
        <v>Pass</v>
      </c>
      <c r="GF57" s="5" t="str">
        <f t="shared" si="43"/>
        <v>Pass</v>
      </c>
      <c r="GG57" s="5" t="str">
        <f t="shared" si="43"/>
        <v>Pass</v>
      </c>
      <c r="GH57" s="5" t="str">
        <f t="shared" si="43"/>
        <v>Pass</v>
      </c>
      <c r="GI57" s="5" t="str">
        <f t="shared" si="43"/>
        <v>Pass</v>
      </c>
      <c r="GJ57" s="5" t="str">
        <f t="shared" si="43"/>
        <v>Pass</v>
      </c>
      <c r="GK57" s="5" t="str">
        <f t="shared" si="43"/>
        <v>Pass</v>
      </c>
      <c r="GL57" s="5" t="str">
        <f t="shared" si="43"/>
        <v>Pass</v>
      </c>
      <c r="GM57" s="5" t="str">
        <f t="shared" si="43"/>
        <v>Pass</v>
      </c>
      <c r="GN57" s="5" t="str">
        <f t="shared" si="43"/>
        <v>Pass</v>
      </c>
      <c r="GO57" s="5" t="str">
        <f t="shared" si="43"/>
        <v>Pass</v>
      </c>
      <c r="GP57" s="5" t="str">
        <f t="shared" si="43"/>
        <v>Pass</v>
      </c>
      <c r="GQ57" s="5" t="str">
        <f t="shared" si="43"/>
        <v>Pass</v>
      </c>
      <c r="GR57" s="5" t="str">
        <f t="shared" si="43"/>
        <v>Pass</v>
      </c>
      <c r="GS57" s="5" t="str">
        <f t="shared" si="43"/>
        <v>Pass</v>
      </c>
      <c r="GT57" s="5" t="str">
        <f t="shared" si="43"/>
        <v>Pass</v>
      </c>
      <c r="GU57" s="5" t="str">
        <f t="shared" si="43"/>
        <v>Pass</v>
      </c>
      <c r="GV57" s="5" t="str">
        <f t="shared" si="43"/>
        <v>Pass</v>
      </c>
      <c r="GW57" s="5" t="str">
        <f t="shared" si="43"/>
        <v>Pass</v>
      </c>
      <c r="GX57" s="5" t="str">
        <f t="shared" si="43"/>
        <v>Pass</v>
      </c>
      <c r="GY57" s="5" t="str">
        <f t="shared" si="43"/>
        <v>Pass</v>
      </c>
      <c r="GZ57" s="5" t="str">
        <f t="shared" si="43"/>
        <v>Pass</v>
      </c>
      <c r="HA57" s="5" t="str">
        <f t="shared" si="43"/>
        <v>Pass</v>
      </c>
      <c r="HB57" s="5" t="str">
        <f t="shared" si="43"/>
        <v>Pass</v>
      </c>
      <c r="HC57" s="5" t="str">
        <f t="shared" si="43"/>
        <v>Pass</v>
      </c>
      <c r="HD57" s="5" t="str">
        <f t="shared" si="43"/>
        <v>Pass</v>
      </c>
      <c r="HE57" s="5" t="str">
        <f t="shared" si="43"/>
        <v>Pass</v>
      </c>
      <c r="HF57" s="5" t="str">
        <f t="shared" si="43"/>
        <v>Pass</v>
      </c>
      <c r="HG57" s="5" t="str">
        <f t="shared" si="43"/>
        <v>Pass</v>
      </c>
      <c r="HH57" s="5" t="str">
        <f t="shared" si="43"/>
        <v>Pass</v>
      </c>
      <c r="HI57" s="5" t="str">
        <f t="shared" si="43"/>
        <v>Pass</v>
      </c>
      <c r="HJ57" s="5" t="str">
        <f t="shared" si="43"/>
        <v>Pass</v>
      </c>
      <c r="HK57" s="5" t="str">
        <f t="shared" si="43"/>
        <v>Pass</v>
      </c>
      <c r="HL57" s="5" t="str">
        <f t="shared" si="43"/>
        <v>Pass</v>
      </c>
      <c r="HM57" s="5" t="str">
        <f t="shared" si="43"/>
        <v>Pass</v>
      </c>
      <c r="HN57" s="5" t="str">
        <f t="shared" si="43"/>
        <v>Pass</v>
      </c>
      <c r="HO57" s="5" t="str">
        <f t="shared" si="43"/>
        <v>Pass</v>
      </c>
      <c r="HP57" s="5" t="str">
        <f t="shared" si="43"/>
        <v>Pass</v>
      </c>
      <c r="HQ57" s="5" t="str">
        <f t="shared" si="43"/>
        <v>Pass</v>
      </c>
      <c r="HR57" s="5" t="str">
        <f t="shared" si="43"/>
        <v>Pass</v>
      </c>
      <c r="HS57" s="5" t="str">
        <f t="shared" si="43"/>
        <v>Pass</v>
      </c>
      <c r="HT57" s="5" t="str">
        <f t="shared" si="43"/>
        <v>Pass</v>
      </c>
      <c r="HU57" s="5" t="str">
        <f t="shared" si="43"/>
        <v>Pass</v>
      </c>
      <c r="HV57" s="5" t="str">
        <f t="shared" si="43"/>
        <v>Pass</v>
      </c>
      <c r="HW57" s="5" t="str">
        <f t="shared" si="43"/>
        <v>Pass</v>
      </c>
      <c r="HX57" s="5" t="str">
        <f t="shared" si="43"/>
        <v>Pass</v>
      </c>
      <c r="HY57" s="5" t="str">
        <f t="shared" si="43"/>
        <v>Pass</v>
      </c>
      <c r="HZ57" s="5" t="str">
        <f t="shared" si="43"/>
        <v>Pass</v>
      </c>
      <c r="IA57" s="5" t="str">
        <f t="shared" si="43"/>
        <v>Pass</v>
      </c>
      <c r="IB57" s="5" t="str">
        <f t="shared" si="43"/>
        <v>Pass</v>
      </c>
      <c r="IC57" s="5" t="str">
        <f t="shared" si="43"/>
        <v>Pass</v>
      </c>
      <c r="ID57" s="5" t="str">
        <f t="shared" si="43"/>
        <v>Pass</v>
      </c>
      <c r="IE57" s="5" t="str">
        <f t="shared" si="43"/>
        <v>Pass</v>
      </c>
      <c r="IF57" s="5" t="str">
        <f t="shared" si="43"/>
        <v>Pass</v>
      </c>
      <c r="IG57" s="5" t="str">
        <f t="shared" si="43"/>
        <v>Pass</v>
      </c>
      <c r="IH57" s="5" t="str">
        <f t="shared" si="43"/>
        <v>Pass</v>
      </c>
      <c r="II57" s="5" t="str">
        <f t="shared" si="43"/>
        <v>Pass</v>
      </c>
      <c r="IJ57" s="5" t="str">
        <f t="shared" si="43"/>
        <v>Pass</v>
      </c>
      <c r="IK57" s="5" t="str">
        <f aca="true" t="shared" si="44" ref="IK57:IV57">IF(IK31-IK26+IJ31-IJ26&lt;IK56,"Failed","Pass")</f>
        <v>Pass</v>
      </c>
      <c r="IL57" s="5" t="str">
        <f t="shared" si="44"/>
        <v>Pass</v>
      </c>
      <c r="IM57" s="5" t="str">
        <f t="shared" si="44"/>
        <v>Pass</v>
      </c>
      <c r="IN57" s="5" t="str">
        <f t="shared" si="44"/>
        <v>Pass</v>
      </c>
      <c r="IO57" s="5" t="str">
        <f t="shared" si="44"/>
        <v>Pass</v>
      </c>
      <c r="IP57" s="5" t="str">
        <f t="shared" si="44"/>
        <v>Pass</v>
      </c>
      <c r="IQ57" s="5" t="str">
        <f t="shared" si="44"/>
        <v>Pass</v>
      </c>
      <c r="IR57" s="5" t="str">
        <f t="shared" si="44"/>
        <v>Pass</v>
      </c>
      <c r="IS57" s="5" t="str">
        <f t="shared" si="44"/>
        <v>Pass</v>
      </c>
      <c r="IT57" s="5" t="str">
        <f t="shared" si="44"/>
        <v>Pass</v>
      </c>
      <c r="IU57" s="5" t="str">
        <f t="shared" si="44"/>
        <v>Pass</v>
      </c>
      <c r="IV57" s="5" t="str">
        <f t="shared" si="44"/>
        <v>Pass</v>
      </c>
    </row>
    <row r="58" spans="1:114" ht="12.75">
      <c r="A58" s="14" t="s">
        <v>61</v>
      </c>
      <c r="B58" s="5"/>
      <c r="C58" s="27">
        <f>(C31-C26)/C56-1</f>
        <v>1.2964106758840974</v>
      </c>
      <c r="D58" s="27">
        <f aca="true" t="shared" si="45" ref="D58:BN58">(D31-D26+C31-C26)/D56-1</f>
        <v>1.2584632381032135</v>
      </c>
      <c r="E58" s="27">
        <f t="shared" si="45"/>
        <v>3.3279529362061444</v>
      </c>
      <c r="F58" s="27">
        <f t="shared" si="45"/>
        <v>1.1809223373107454</v>
      </c>
      <c r="G58" s="27">
        <f t="shared" si="45"/>
        <v>3.447380193121411</v>
      </c>
      <c r="H58" s="27">
        <f t="shared" si="45"/>
        <v>1.20693842033206</v>
      </c>
      <c r="I58" s="27">
        <f t="shared" si="45"/>
        <v>3.399264044496797</v>
      </c>
      <c r="J58" s="27">
        <f t="shared" si="45"/>
        <v>1.1864362692560828</v>
      </c>
      <c r="K58" s="27">
        <f t="shared" si="45"/>
        <v>3.3803549480958095</v>
      </c>
      <c r="L58" s="27">
        <f t="shared" si="45"/>
        <v>1.1580021003215037</v>
      </c>
      <c r="M58" s="27">
        <f t="shared" si="45"/>
        <v>3.291003046323646</v>
      </c>
      <c r="N58" s="27">
        <f t="shared" si="45"/>
        <v>1.2045507989110278</v>
      </c>
      <c r="O58" s="27">
        <f t="shared" si="45"/>
        <v>3.425190586131041</v>
      </c>
      <c r="P58" s="27">
        <f t="shared" si="45"/>
        <v>1.1840691793435876</v>
      </c>
      <c r="Q58" s="27">
        <f t="shared" si="45"/>
        <v>3.3721458282613375</v>
      </c>
      <c r="R58" s="27">
        <f t="shared" si="45"/>
        <v>1.248919015581896</v>
      </c>
      <c r="S58" s="27">
        <f t="shared" si="45"/>
        <v>3.4229890021334652</v>
      </c>
      <c r="T58" s="27">
        <f t="shared" si="45"/>
        <v>1.1395783555756176</v>
      </c>
      <c r="U58" s="27">
        <f t="shared" si="45"/>
        <v>3.3339636458850235</v>
      </c>
      <c r="V58" s="27">
        <f t="shared" si="45"/>
        <v>1.183466970189361</v>
      </c>
      <c r="W58" s="27">
        <f t="shared" si="45"/>
        <v>3.3802175754345036</v>
      </c>
      <c r="X58" s="27">
        <f t="shared" si="45"/>
        <v>1.2044385714150159</v>
      </c>
      <c r="Y58" s="27">
        <f t="shared" si="45"/>
        <v>3.327687537516905</v>
      </c>
      <c r="Z58" s="27">
        <f t="shared" si="45"/>
        <v>1.1691662922386286</v>
      </c>
      <c r="AA58" s="27">
        <f t="shared" si="45"/>
        <v>3.431058004273874</v>
      </c>
      <c r="AB58" s="27">
        <f t="shared" si="45"/>
        <v>1.2225599655083932</v>
      </c>
      <c r="AC58" s="27">
        <f t="shared" si="45"/>
        <v>3.4506691075747353</v>
      </c>
      <c r="AD58" s="27">
        <f t="shared" si="45"/>
        <v>1.1827825849649325</v>
      </c>
      <c r="AE58" s="27">
        <f t="shared" si="45"/>
        <v>3.3366928543517567</v>
      </c>
      <c r="AF58" s="27">
        <f t="shared" si="45"/>
        <v>1.2289348003996037</v>
      </c>
      <c r="AG58" s="27">
        <f t="shared" si="45"/>
        <v>2.438866025751916</v>
      </c>
      <c r="AH58" s="27">
        <f t="shared" si="45"/>
        <v>0.16219745773284133</v>
      </c>
      <c r="AI58" s="27">
        <f t="shared" si="45"/>
        <v>1.3509990101036324</v>
      </c>
      <c r="AJ58" s="27">
        <f t="shared" si="45"/>
        <v>0.19507183609587275</v>
      </c>
      <c r="AK58" s="27">
        <f t="shared" si="45"/>
        <v>1.2787463112262403</v>
      </c>
      <c r="AL58" s="27">
        <f t="shared" si="45"/>
        <v>0.11882907955175148</v>
      </c>
      <c r="AM58" s="27">
        <f t="shared" si="45"/>
        <v>1.2395721540257942</v>
      </c>
      <c r="AN58" s="27">
        <f t="shared" si="45"/>
        <v>0.06915299845633238</v>
      </c>
      <c r="AO58" s="27">
        <f t="shared" si="45"/>
        <v>1.1274320082520406</v>
      </c>
      <c r="AP58" s="27">
        <f t="shared" si="45"/>
        <v>0.16081178705193877</v>
      </c>
      <c r="AQ58" s="27">
        <f t="shared" si="45"/>
        <v>1.4158761469642709</v>
      </c>
      <c r="AR58" s="27">
        <f t="shared" si="45"/>
        <v>0.19716070219345916</v>
      </c>
      <c r="AS58" s="27">
        <f t="shared" si="45"/>
        <v>1.358397452696019</v>
      </c>
      <c r="AT58" s="27">
        <f t="shared" si="45"/>
        <v>0.129683474864144</v>
      </c>
      <c r="AU58" s="27">
        <f t="shared" si="45"/>
        <v>1.2484980477868772</v>
      </c>
      <c r="AV58" s="27">
        <f t="shared" si="45"/>
        <v>0.1451199366298368</v>
      </c>
      <c r="AW58" s="27">
        <f t="shared" si="45"/>
        <v>1.2510429993759264</v>
      </c>
      <c r="AX58" s="27">
        <f t="shared" si="45"/>
        <v>0.05729485521775901</v>
      </c>
      <c r="AY58" s="27">
        <f t="shared" si="45"/>
        <v>1.141824847115167</v>
      </c>
      <c r="AZ58" s="27">
        <f t="shared" si="45"/>
        <v>0.147830510645234</v>
      </c>
      <c r="BA58" s="27">
        <f t="shared" si="45"/>
        <v>1.2826266584664676</v>
      </c>
      <c r="BB58" s="27">
        <f t="shared" si="45"/>
        <v>0.13774439633374702</v>
      </c>
      <c r="BC58" s="27">
        <f t="shared" si="45"/>
        <v>1.233863117297818</v>
      </c>
      <c r="BD58" s="27">
        <f t="shared" si="45"/>
        <v>0.1107752744929893</v>
      </c>
      <c r="BE58" s="27">
        <f t="shared" si="45"/>
        <v>1.2778287645072672</v>
      </c>
      <c r="BF58" s="27">
        <f t="shared" si="45"/>
        <v>0.1366509078952538</v>
      </c>
      <c r="BG58" s="27">
        <f t="shared" si="45"/>
        <v>1.2110311408446202</v>
      </c>
      <c r="BH58" s="27">
        <f t="shared" si="45"/>
        <v>0.11271716724136382</v>
      </c>
      <c r="BI58" s="27">
        <f t="shared" si="45"/>
        <v>1.3378073038769247</v>
      </c>
      <c r="BJ58" s="27">
        <f t="shared" si="45"/>
        <v>0.17636579538021824</v>
      </c>
      <c r="BK58" s="27">
        <f t="shared" si="45"/>
        <v>1.25851017595167</v>
      </c>
      <c r="BL58" s="27">
        <f t="shared" si="45"/>
        <v>0.1235338020165091</v>
      </c>
      <c r="BM58" s="27">
        <f t="shared" si="45"/>
        <v>1.336603061667609</v>
      </c>
      <c r="BN58" s="27">
        <f t="shared" si="45"/>
        <v>0.19182655613548838</v>
      </c>
      <c r="BO58" s="27">
        <f aca="true" t="shared" si="46" ref="BO58:BY58">(BO31-BO26+BN31-BN26)/BO56-1</f>
        <v>1.3457729557164217</v>
      </c>
      <c r="BP58" s="27">
        <f t="shared" si="46"/>
        <v>0.12748714142425266</v>
      </c>
      <c r="BQ58" s="27">
        <f t="shared" si="46"/>
        <v>1.2512394916168033</v>
      </c>
      <c r="BR58" s="27">
        <f t="shared" si="46"/>
        <v>0.1485290755948061</v>
      </c>
      <c r="BS58" s="27">
        <f t="shared" si="46"/>
        <v>1.3614881493552558</v>
      </c>
      <c r="BT58" s="27">
        <f t="shared" si="46"/>
        <v>0.18197249339792476</v>
      </c>
      <c r="BU58" s="27">
        <f t="shared" si="46"/>
        <v>1.337620203637972</v>
      </c>
      <c r="BV58" s="27">
        <f t="shared" si="46"/>
        <v>0.11996158045336203</v>
      </c>
      <c r="BW58" s="27">
        <f t="shared" si="46"/>
        <v>1.2701889061298566</v>
      </c>
      <c r="BX58" s="27">
        <f t="shared" si="46"/>
        <v>0.2105701968923226</v>
      </c>
      <c r="BY58" s="27">
        <f t="shared" si="46"/>
        <v>1.3512062272383494</v>
      </c>
      <c r="BZ58" s="27">
        <f>(BZ31-BZ26+BY31-BY26)/BZ56-1</f>
        <v>0.1841044637784981</v>
      </c>
      <c r="CA58" s="27">
        <f aca="true" t="shared" si="47" ref="CA58:CG58">(CA31-CA25-CA26+BZ31-BZ25-BZ26)/CA56-1</f>
        <v>1.3410845827519369</v>
      </c>
      <c r="CB58" s="27">
        <f t="shared" si="47"/>
        <v>0.15482139650297255</v>
      </c>
      <c r="CC58" s="27">
        <f t="shared" si="47"/>
        <v>1.3739175497940481</v>
      </c>
      <c r="CD58" s="27">
        <f t="shared" si="47"/>
        <v>0.16846018959264986</v>
      </c>
      <c r="CE58" s="27">
        <f t="shared" si="47"/>
        <v>1.2880257700563318</v>
      </c>
      <c r="CF58" s="27">
        <f t="shared" si="47"/>
        <v>0.15895297902395522</v>
      </c>
      <c r="CG58" s="27">
        <f t="shared" si="47"/>
        <v>1.3844650136034655</v>
      </c>
      <c r="CH58" s="27">
        <f aca="true" t="shared" si="48" ref="CH58:CO58">(CH31-CH25-CH26+CG31-CG25-CG26)/CH56-1</f>
        <v>0.21567524142967187</v>
      </c>
      <c r="CI58" s="27">
        <f t="shared" si="48"/>
        <v>1.413972635816346</v>
      </c>
      <c r="CJ58" s="27">
        <f t="shared" si="48"/>
        <v>0.1713756985967505</v>
      </c>
      <c r="CK58" s="27">
        <f t="shared" si="48"/>
        <v>1.3587331141343353</v>
      </c>
      <c r="CL58" s="27">
        <f t="shared" si="48"/>
        <v>0.21324650137583734</v>
      </c>
      <c r="CM58" s="27">
        <f t="shared" si="48"/>
        <v>1.4048757643562468</v>
      </c>
      <c r="CN58" s="27">
        <f t="shared" si="48"/>
        <v>0.18444110791837143</v>
      </c>
      <c r="CO58" s="27">
        <f t="shared" si="48"/>
        <v>1.4038897967235142</v>
      </c>
      <c r="CP58" s="27">
        <f aca="true" t="shared" si="49" ref="CP58:CV58">(CP31-CP25-CP26+CO31-CO25-CO26)/CP56-1</f>
        <v>0.22821525199756532</v>
      </c>
      <c r="CQ58" s="27">
        <f t="shared" si="49"/>
        <v>1.421639535983493</v>
      </c>
      <c r="CR58" s="27">
        <f t="shared" si="49"/>
        <v>0.18880766914765856</v>
      </c>
      <c r="CS58" s="27">
        <f t="shared" si="49"/>
        <v>1.41044809951897</v>
      </c>
      <c r="CT58" s="27">
        <f t="shared" si="49"/>
        <v>0.20561073067709645</v>
      </c>
      <c r="CU58" s="27">
        <f t="shared" si="49"/>
        <v>1.3523911918353049</v>
      </c>
      <c r="CV58" s="27">
        <f t="shared" si="49"/>
        <v>0.16071399605095515</v>
      </c>
      <c r="CW58" s="27">
        <f aca="true" t="shared" si="50" ref="CW58:DJ58">(CW31-CW25-CW26+CV31-CV25-CV26)/CW56-1</f>
        <v>1.3620205701370582</v>
      </c>
      <c r="CX58" s="27">
        <f t="shared" si="50"/>
        <v>0.20199890094050033</v>
      </c>
      <c r="CY58" s="27">
        <f t="shared" si="50"/>
        <v>1.2784065175090213</v>
      </c>
      <c r="CZ58" s="27">
        <f t="shared" si="50"/>
        <v>0.13390314336330644</v>
      </c>
      <c r="DA58" s="27">
        <f>(DA31-DA25-DA26+CZ31-CZ25-CZ26)/DA56-1</f>
        <v>1.3772559675482428</v>
      </c>
      <c r="DB58" s="27">
        <f t="shared" si="50"/>
        <v>-1</v>
      </c>
      <c r="DC58" s="27">
        <f t="shared" si="50"/>
        <v>-1</v>
      </c>
      <c r="DD58" s="27">
        <f t="shared" si="50"/>
        <v>-1</v>
      </c>
      <c r="DE58" s="27">
        <f t="shared" si="50"/>
        <v>-1</v>
      </c>
      <c r="DF58" s="27">
        <f t="shared" si="50"/>
        <v>-1</v>
      </c>
      <c r="DG58" s="27">
        <f t="shared" si="50"/>
        <v>-1</v>
      </c>
      <c r="DH58" s="27">
        <f t="shared" si="50"/>
        <v>-1</v>
      </c>
      <c r="DI58" s="27">
        <f t="shared" si="50"/>
        <v>-1</v>
      </c>
      <c r="DJ58" s="27">
        <f t="shared" si="50"/>
        <v>-1</v>
      </c>
    </row>
    <row r="59" spans="1:99" ht="12.75">
      <c r="A59" s="14"/>
      <c r="CG59" s="5"/>
      <c r="CP59" s="27"/>
      <c r="CQ59" s="27"/>
      <c r="CR59" s="27"/>
      <c r="CS59" s="27"/>
      <c r="CT59" s="27"/>
      <c r="CU59" s="27"/>
    </row>
    <row r="60" spans="1:105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</row>
    <row r="62" ht="12.75">
      <c r="CH62" s="12"/>
    </row>
  </sheetData>
  <sheetProtection/>
  <printOptions/>
  <pageMargins left="0.7480314960629921" right="0.7480314960629921" top="0.984251968503937" bottom="0.984251968503937" header="0.5118110236220472" footer="0.5118110236220472"/>
  <pageSetup fitToWidth="3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60"/>
  <sheetViews>
    <sheetView zoomScalePageLayoutView="0" workbookViewId="0" topLeftCell="A13">
      <pane xSplit="1" topLeftCell="CN1" activePane="topRight" state="frozen"/>
      <selection pane="topLeft" activeCell="CY7" sqref="CY7"/>
      <selection pane="topRight" activeCell="DA60" sqref="DA60"/>
    </sheetView>
  </sheetViews>
  <sheetFormatPr defaultColWidth="9.140625" defaultRowHeight="12.75"/>
  <cols>
    <col min="1" max="1" width="34.00390625" style="2" customWidth="1"/>
    <col min="2" max="66" width="11.00390625" style="2" bestFit="1" customWidth="1"/>
    <col min="67" max="67" width="11.140625" style="2" bestFit="1" customWidth="1"/>
    <col min="68" max="129" width="11.00390625" style="2" bestFit="1" customWidth="1"/>
    <col min="130" max="16384" width="9.140625" style="2" customWidth="1"/>
  </cols>
  <sheetData>
    <row r="6" spans="1:129" ht="12.75">
      <c r="A6" s="2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8" spans="1:36" ht="12.75">
      <c r="A8" s="11" t="s">
        <v>26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1" spans="1:123" ht="12.75">
      <c r="A11" s="2" t="s">
        <v>0</v>
      </c>
      <c r="B11" s="2">
        <v>1</v>
      </c>
      <c r="C11" s="2">
        <f aca="true" t="shared" si="0" ref="C11:BN11">B11+1</f>
        <v>2</v>
      </c>
      <c r="D11" s="2">
        <f t="shared" si="0"/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 t="shared" si="0"/>
        <v>37</v>
      </c>
      <c r="AM11" s="2">
        <f t="shared" si="0"/>
        <v>38</v>
      </c>
      <c r="AN11" s="2">
        <f t="shared" si="0"/>
        <v>39</v>
      </c>
      <c r="AO11" s="2">
        <f t="shared" si="0"/>
        <v>40</v>
      </c>
      <c r="AP11" s="2">
        <f t="shared" si="0"/>
        <v>41</v>
      </c>
      <c r="AQ11" s="2">
        <f t="shared" si="0"/>
        <v>42</v>
      </c>
      <c r="AR11" s="2">
        <f t="shared" si="0"/>
        <v>43</v>
      </c>
      <c r="AS11" s="2">
        <f t="shared" si="0"/>
        <v>44</v>
      </c>
      <c r="AT11" s="2">
        <f t="shared" si="0"/>
        <v>45</v>
      </c>
      <c r="AU11" s="2">
        <f t="shared" si="0"/>
        <v>46</v>
      </c>
      <c r="AV11" s="2">
        <f t="shared" si="0"/>
        <v>47</v>
      </c>
      <c r="AW11" s="2">
        <f t="shared" si="0"/>
        <v>48</v>
      </c>
      <c r="AX11" s="2">
        <f t="shared" si="0"/>
        <v>49</v>
      </c>
      <c r="AY11" s="2">
        <f t="shared" si="0"/>
        <v>50</v>
      </c>
      <c r="AZ11" s="2">
        <f t="shared" si="0"/>
        <v>51</v>
      </c>
      <c r="BA11" s="2">
        <f t="shared" si="0"/>
        <v>52</v>
      </c>
      <c r="BB11" s="2">
        <f t="shared" si="0"/>
        <v>53</v>
      </c>
      <c r="BC11" s="2">
        <f t="shared" si="0"/>
        <v>54</v>
      </c>
      <c r="BD11" s="2">
        <f t="shared" si="0"/>
        <v>55</v>
      </c>
      <c r="BE11" s="2">
        <f t="shared" si="0"/>
        <v>56</v>
      </c>
      <c r="BF11" s="2">
        <f t="shared" si="0"/>
        <v>57</v>
      </c>
      <c r="BG11" s="2">
        <f t="shared" si="0"/>
        <v>58</v>
      </c>
      <c r="BH11" s="2">
        <f t="shared" si="0"/>
        <v>59</v>
      </c>
      <c r="BI11" s="2">
        <f t="shared" si="0"/>
        <v>60</v>
      </c>
      <c r="BJ11" s="2">
        <f t="shared" si="0"/>
        <v>61</v>
      </c>
      <c r="BK11" s="2">
        <f t="shared" si="0"/>
        <v>62</v>
      </c>
      <c r="BL11" s="2">
        <f t="shared" si="0"/>
        <v>63</v>
      </c>
      <c r="BM11" s="2">
        <f t="shared" si="0"/>
        <v>64</v>
      </c>
      <c r="BN11" s="2">
        <f t="shared" si="0"/>
        <v>65</v>
      </c>
      <c r="BO11" s="2">
        <f aca="true" t="shared" si="1" ref="BO11:DS11">BN11+1</f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t="shared" si="1"/>
        <v>102</v>
      </c>
      <c r="CZ11" s="2">
        <f t="shared" si="1"/>
        <v>103</v>
      </c>
      <c r="DA11" s="2">
        <f t="shared" si="1"/>
        <v>104</v>
      </c>
      <c r="DB11" s="2">
        <f t="shared" si="1"/>
        <v>105</v>
      </c>
      <c r="DC11" s="2">
        <f t="shared" si="1"/>
        <v>106</v>
      </c>
      <c r="DD11" s="2">
        <f t="shared" si="1"/>
        <v>107</v>
      </c>
      <c r="DE11" s="2">
        <f t="shared" si="1"/>
        <v>108</v>
      </c>
      <c r="DF11" s="2">
        <f t="shared" si="1"/>
        <v>109</v>
      </c>
      <c r="DG11" s="2">
        <f t="shared" si="1"/>
        <v>110</v>
      </c>
      <c r="DH11" s="2">
        <f t="shared" si="1"/>
        <v>111</v>
      </c>
      <c r="DI11" s="2">
        <f t="shared" si="1"/>
        <v>112</v>
      </c>
      <c r="DJ11" s="2">
        <f t="shared" si="1"/>
        <v>113</v>
      </c>
      <c r="DK11" s="2">
        <f t="shared" si="1"/>
        <v>114</v>
      </c>
      <c r="DL11" s="2">
        <f t="shared" si="1"/>
        <v>115</v>
      </c>
      <c r="DM11" s="2">
        <f t="shared" si="1"/>
        <v>116</v>
      </c>
      <c r="DN11" s="2">
        <f t="shared" si="1"/>
        <v>117</v>
      </c>
      <c r="DO11" s="2">
        <f t="shared" si="1"/>
        <v>118</v>
      </c>
      <c r="DP11" s="2">
        <f t="shared" si="1"/>
        <v>119</v>
      </c>
      <c r="DQ11" s="2">
        <f t="shared" si="1"/>
        <v>120</v>
      </c>
      <c r="DR11" s="2">
        <f t="shared" si="1"/>
        <v>121</v>
      </c>
      <c r="DS11" s="2">
        <f t="shared" si="1"/>
        <v>122</v>
      </c>
    </row>
    <row r="12" spans="1:105" s="7" customFormat="1" ht="12.75">
      <c r="A12" s="7" t="s">
        <v>11</v>
      </c>
      <c r="B12" s="7">
        <v>34772</v>
      </c>
      <c r="C12" s="7">
        <v>34864</v>
      </c>
      <c r="D12" s="7">
        <v>34961</v>
      </c>
      <c r="E12" s="7">
        <v>35051</v>
      </c>
      <c r="F12" s="7">
        <v>35139</v>
      </c>
      <c r="G12" s="7">
        <v>35233</v>
      </c>
      <c r="H12" s="7">
        <v>35324</v>
      </c>
      <c r="I12" s="7">
        <v>35416</v>
      </c>
      <c r="J12" s="7">
        <v>35503</v>
      </c>
      <c r="K12" s="7">
        <v>35598</v>
      </c>
      <c r="L12" s="7">
        <v>35689</v>
      </c>
      <c r="M12" s="7">
        <v>35780</v>
      </c>
      <c r="N12" s="7">
        <v>35871</v>
      </c>
      <c r="O12" s="7">
        <v>35962</v>
      </c>
      <c r="P12" s="7">
        <v>36053</v>
      </c>
      <c r="Q12" s="7">
        <v>36143</v>
      </c>
      <c r="R12" s="7">
        <v>36234</v>
      </c>
      <c r="S12" s="7">
        <v>36326</v>
      </c>
      <c r="T12" s="7">
        <v>36420</v>
      </c>
      <c r="U12" s="7">
        <v>36508</v>
      </c>
      <c r="V12" s="7">
        <v>36599</v>
      </c>
      <c r="W12" s="7">
        <v>36692</v>
      </c>
      <c r="X12" s="7">
        <v>36787</v>
      </c>
      <c r="Y12" s="7">
        <v>36878</v>
      </c>
      <c r="Z12" s="7">
        <v>36965</v>
      </c>
      <c r="AA12" s="7">
        <v>37057</v>
      </c>
      <c r="AB12" s="7">
        <v>37151</v>
      </c>
      <c r="AC12" s="7">
        <v>37239</v>
      </c>
      <c r="AD12" s="7">
        <v>37330</v>
      </c>
      <c r="AE12" s="7">
        <v>37424</v>
      </c>
      <c r="AF12" s="7">
        <v>37515</v>
      </c>
      <c r="AG12" s="7">
        <v>37606</v>
      </c>
      <c r="AH12" s="7">
        <v>37697</v>
      </c>
      <c r="AI12" s="7">
        <v>37790</v>
      </c>
      <c r="AJ12" s="7">
        <v>37879</v>
      </c>
      <c r="AK12" s="7">
        <v>37967</v>
      </c>
      <c r="AL12" s="7">
        <v>38061</v>
      </c>
      <c r="AM12" s="7">
        <v>38152</v>
      </c>
      <c r="AN12" s="7">
        <v>38266</v>
      </c>
      <c r="AO12" s="7">
        <v>38334</v>
      </c>
      <c r="AP12" s="7">
        <v>38446</v>
      </c>
      <c r="AQ12" s="7">
        <v>38517</v>
      </c>
      <c r="AR12" s="7">
        <v>38610</v>
      </c>
      <c r="AS12" s="7">
        <v>38698</v>
      </c>
      <c r="AT12" s="7">
        <v>38797</v>
      </c>
      <c r="AU12" s="7">
        <v>38889</v>
      </c>
      <c r="AV12" s="7">
        <v>38981</v>
      </c>
      <c r="AW12" s="7">
        <v>39066</v>
      </c>
      <c r="AX12" s="7">
        <v>39156</v>
      </c>
      <c r="AY12" s="7">
        <v>39247</v>
      </c>
      <c r="AZ12" s="7">
        <v>39342</v>
      </c>
      <c r="BA12" s="7">
        <v>39433</v>
      </c>
      <c r="BB12" s="7">
        <v>39522</v>
      </c>
      <c r="BC12" s="7">
        <v>39615</v>
      </c>
      <c r="BD12" s="7">
        <v>39706</v>
      </c>
      <c r="BE12" s="7">
        <v>39797</v>
      </c>
      <c r="BF12" s="7">
        <v>39905</v>
      </c>
      <c r="BG12" s="7">
        <v>39979</v>
      </c>
      <c r="BH12" s="7">
        <v>40070</v>
      </c>
      <c r="BI12" s="7">
        <v>40161</v>
      </c>
      <c r="BJ12" s="7">
        <v>40252</v>
      </c>
      <c r="BK12" s="7">
        <v>40343</v>
      </c>
      <c r="BL12" s="7">
        <v>40435</v>
      </c>
      <c r="BM12" s="7">
        <v>40525</v>
      </c>
      <c r="BN12" s="7">
        <v>40616</v>
      </c>
      <c r="BO12" s="7">
        <v>40707</v>
      </c>
      <c r="BP12" s="7">
        <v>40801</v>
      </c>
      <c r="BQ12" s="7">
        <v>40891</v>
      </c>
      <c r="BR12" s="7">
        <v>40983</v>
      </c>
      <c r="BS12" s="7">
        <v>41074</v>
      </c>
      <c r="BT12" s="7">
        <v>41169</v>
      </c>
      <c r="BU12" s="7">
        <v>41260</v>
      </c>
      <c r="BV12" s="7">
        <v>41347</v>
      </c>
      <c r="BW12" s="7">
        <v>41439</v>
      </c>
      <c r="BX12" s="7">
        <v>41534</v>
      </c>
      <c r="BY12" s="7">
        <v>41624</v>
      </c>
      <c r="BZ12" s="7">
        <v>41715</v>
      </c>
      <c r="CA12" s="7">
        <v>41806</v>
      </c>
      <c r="CB12" s="7">
        <v>41897</v>
      </c>
      <c r="CC12" s="7">
        <v>41988</v>
      </c>
      <c r="CD12" s="7">
        <v>42079</v>
      </c>
      <c r="CE12" s="7">
        <v>42170</v>
      </c>
      <c r="CF12" s="7">
        <v>42262</v>
      </c>
      <c r="CG12" s="7">
        <v>42352</v>
      </c>
      <c r="CH12" s="7">
        <v>42443</v>
      </c>
      <c r="CI12" s="7">
        <v>42534</v>
      </c>
      <c r="CJ12" s="7">
        <v>42625</v>
      </c>
      <c r="CK12" s="7">
        <v>42717</v>
      </c>
      <c r="CL12" s="7">
        <v>42807</v>
      </c>
      <c r="CM12" s="7">
        <v>42900</v>
      </c>
      <c r="CN12" s="7">
        <v>42996</v>
      </c>
      <c r="CO12" s="7">
        <v>43084</v>
      </c>
      <c r="CP12" s="7">
        <v>43173</v>
      </c>
      <c r="CQ12" s="7">
        <v>43270</v>
      </c>
      <c r="CR12" s="7">
        <v>43360</v>
      </c>
      <c r="CS12" s="7">
        <v>43451</v>
      </c>
      <c r="CT12" s="7">
        <v>43543</v>
      </c>
      <c r="CU12" s="7">
        <v>43637</v>
      </c>
      <c r="CV12" s="7">
        <v>43724</v>
      </c>
      <c r="CW12" s="7">
        <v>43816</v>
      </c>
      <c r="CX12" s="7">
        <v>43907</v>
      </c>
      <c r="CY12" s="7">
        <v>43999</v>
      </c>
      <c r="CZ12" s="7">
        <v>44089</v>
      </c>
      <c r="DA12" s="7">
        <v>44181</v>
      </c>
    </row>
    <row r="13" spans="1:122" s="7" customFormat="1" ht="12.75">
      <c r="A13" s="7" t="s">
        <v>4</v>
      </c>
      <c r="B13" s="7">
        <v>34683</v>
      </c>
      <c r="C13" s="7">
        <f aca="true" t="shared" si="2" ref="C13:BN13">B14+1</f>
        <v>34773</v>
      </c>
      <c r="D13" s="7">
        <f t="shared" si="2"/>
        <v>34865</v>
      </c>
      <c r="E13" s="7">
        <f t="shared" si="2"/>
        <v>34957</v>
      </c>
      <c r="F13" s="7">
        <f t="shared" si="2"/>
        <v>35048</v>
      </c>
      <c r="G13" s="7">
        <f t="shared" si="2"/>
        <v>35139</v>
      </c>
      <c r="H13" s="7">
        <f t="shared" si="2"/>
        <v>35231</v>
      </c>
      <c r="I13" s="7">
        <f t="shared" si="2"/>
        <v>35323</v>
      </c>
      <c r="J13" s="7">
        <f t="shared" si="2"/>
        <v>35414</v>
      </c>
      <c r="K13" s="7">
        <f t="shared" si="2"/>
        <v>35504</v>
      </c>
      <c r="L13" s="7">
        <f t="shared" si="2"/>
        <v>35596</v>
      </c>
      <c r="M13" s="7">
        <f t="shared" si="2"/>
        <v>35688</v>
      </c>
      <c r="N13" s="7">
        <f t="shared" si="2"/>
        <v>35779</v>
      </c>
      <c r="O13" s="7">
        <f t="shared" si="2"/>
        <v>35869</v>
      </c>
      <c r="P13" s="7">
        <f t="shared" si="2"/>
        <v>35961</v>
      </c>
      <c r="Q13" s="7">
        <f t="shared" si="2"/>
        <v>36053</v>
      </c>
      <c r="R13" s="7">
        <f t="shared" si="2"/>
        <v>36144</v>
      </c>
      <c r="S13" s="7">
        <f t="shared" si="2"/>
        <v>36234</v>
      </c>
      <c r="T13" s="7">
        <f t="shared" si="2"/>
        <v>36326</v>
      </c>
      <c r="U13" s="7">
        <f t="shared" si="2"/>
        <v>36418</v>
      </c>
      <c r="V13" s="7">
        <f t="shared" si="2"/>
        <v>36509</v>
      </c>
      <c r="W13" s="7">
        <f t="shared" si="2"/>
        <v>36600</v>
      </c>
      <c r="X13" s="7">
        <f t="shared" si="2"/>
        <v>36692</v>
      </c>
      <c r="Y13" s="7">
        <f t="shared" si="2"/>
        <v>36784</v>
      </c>
      <c r="Z13" s="7">
        <f t="shared" si="2"/>
        <v>36875</v>
      </c>
      <c r="AA13" s="7">
        <f t="shared" si="2"/>
        <v>36965</v>
      </c>
      <c r="AB13" s="7">
        <f t="shared" si="2"/>
        <v>37057</v>
      </c>
      <c r="AC13" s="7">
        <f t="shared" si="2"/>
        <v>37149</v>
      </c>
      <c r="AD13" s="7">
        <f t="shared" si="2"/>
        <v>37240</v>
      </c>
      <c r="AE13" s="7">
        <f t="shared" si="2"/>
        <v>37330</v>
      </c>
      <c r="AF13" s="7">
        <f t="shared" si="2"/>
        <v>37422</v>
      </c>
      <c r="AG13" s="7">
        <f t="shared" si="2"/>
        <v>37514</v>
      </c>
      <c r="AH13" s="7">
        <f t="shared" si="2"/>
        <v>37605</v>
      </c>
      <c r="AI13" s="7">
        <f t="shared" si="2"/>
        <v>37695</v>
      </c>
      <c r="AJ13" s="7">
        <f t="shared" si="2"/>
        <v>37787</v>
      </c>
      <c r="AK13" s="7">
        <f t="shared" si="2"/>
        <v>37879</v>
      </c>
      <c r="AL13" s="7">
        <f t="shared" si="2"/>
        <v>37970</v>
      </c>
      <c r="AM13" s="7">
        <f t="shared" si="2"/>
        <v>38061</v>
      </c>
      <c r="AN13" s="7">
        <f t="shared" si="2"/>
        <v>38153</v>
      </c>
      <c r="AO13" s="7">
        <f t="shared" si="2"/>
        <v>38245</v>
      </c>
      <c r="AP13" s="7">
        <f t="shared" si="2"/>
        <v>38336</v>
      </c>
      <c r="AQ13" s="7">
        <f t="shared" si="2"/>
        <v>38426</v>
      </c>
      <c r="AR13" s="7">
        <f t="shared" si="2"/>
        <v>38518</v>
      </c>
      <c r="AS13" s="7">
        <f t="shared" si="2"/>
        <v>38610</v>
      </c>
      <c r="AT13" s="7">
        <f t="shared" si="2"/>
        <v>38701</v>
      </c>
      <c r="AU13" s="7">
        <f t="shared" si="2"/>
        <v>38791</v>
      </c>
      <c r="AV13" s="7">
        <f t="shared" si="2"/>
        <v>38883</v>
      </c>
      <c r="AW13" s="7">
        <f t="shared" si="2"/>
        <v>38975</v>
      </c>
      <c r="AX13" s="7">
        <f t="shared" si="2"/>
        <v>39066</v>
      </c>
      <c r="AY13" s="7">
        <f t="shared" si="2"/>
        <v>39156</v>
      </c>
      <c r="AZ13" s="7">
        <f t="shared" si="2"/>
        <v>39248</v>
      </c>
      <c r="BA13" s="7">
        <f t="shared" si="2"/>
        <v>39340</v>
      </c>
      <c r="BB13" s="7">
        <f t="shared" si="2"/>
        <v>39431</v>
      </c>
      <c r="BC13" s="7">
        <f t="shared" si="2"/>
        <v>39522</v>
      </c>
      <c r="BD13" s="7">
        <f t="shared" si="2"/>
        <v>39614</v>
      </c>
      <c r="BE13" s="7">
        <f t="shared" si="2"/>
        <v>39706</v>
      </c>
      <c r="BF13" s="7">
        <f t="shared" si="2"/>
        <v>39797</v>
      </c>
      <c r="BG13" s="7">
        <f t="shared" si="2"/>
        <v>39887</v>
      </c>
      <c r="BH13" s="7">
        <f t="shared" si="2"/>
        <v>39979</v>
      </c>
      <c r="BI13" s="7">
        <f t="shared" si="2"/>
        <v>40071</v>
      </c>
      <c r="BJ13" s="7">
        <f t="shared" si="2"/>
        <v>40162</v>
      </c>
      <c r="BK13" s="7">
        <f t="shared" si="2"/>
        <v>40252</v>
      </c>
      <c r="BL13" s="7">
        <f t="shared" si="2"/>
        <v>40344</v>
      </c>
      <c r="BM13" s="7">
        <f t="shared" si="2"/>
        <v>40436</v>
      </c>
      <c r="BN13" s="7">
        <f t="shared" si="2"/>
        <v>40527</v>
      </c>
      <c r="BO13" s="7">
        <f aca="true" t="shared" si="3" ref="BO13:DR13">BN14+1</f>
        <v>40617</v>
      </c>
      <c r="BP13" s="7">
        <f t="shared" si="3"/>
        <v>40709</v>
      </c>
      <c r="BQ13" s="7">
        <f t="shared" si="3"/>
        <v>40801</v>
      </c>
      <c r="BR13" s="7">
        <f t="shared" si="3"/>
        <v>40892</v>
      </c>
      <c r="BS13" s="7">
        <f t="shared" si="3"/>
        <v>40983</v>
      </c>
      <c r="BT13" s="7">
        <f t="shared" si="3"/>
        <v>41075</v>
      </c>
      <c r="BU13" s="7">
        <f t="shared" si="3"/>
        <v>41167</v>
      </c>
      <c r="BV13" s="7">
        <f t="shared" si="3"/>
        <v>41258</v>
      </c>
      <c r="BW13" s="7">
        <f t="shared" si="3"/>
        <v>41348</v>
      </c>
      <c r="BX13" s="7">
        <f t="shared" si="3"/>
        <v>41440</v>
      </c>
      <c r="BY13" s="7">
        <f t="shared" si="3"/>
        <v>41532</v>
      </c>
      <c r="BZ13" s="7">
        <f t="shared" si="3"/>
        <v>41623</v>
      </c>
      <c r="CA13" s="7">
        <f t="shared" si="3"/>
        <v>41713</v>
      </c>
      <c r="CB13" s="7">
        <f t="shared" si="3"/>
        <v>41805</v>
      </c>
      <c r="CC13" s="7">
        <f t="shared" si="3"/>
        <v>41897</v>
      </c>
      <c r="CD13" s="7">
        <f t="shared" si="3"/>
        <v>41988</v>
      </c>
      <c r="CE13" s="7">
        <f t="shared" si="3"/>
        <v>42078</v>
      </c>
      <c r="CF13" s="7">
        <f t="shared" si="3"/>
        <v>42170</v>
      </c>
      <c r="CG13" s="7">
        <f t="shared" si="3"/>
        <v>42262</v>
      </c>
      <c r="CH13" s="7">
        <f t="shared" si="3"/>
        <v>42353</v>
      </c>
      <c r="CI13" s="7">
        <f t="shared" si="3"/>
        <v>42444</v>
      </c>
      <c r="CJ13" s="7">
        <f t="shared" si="3"/>
        <v>42536</v>
      </c>
      <c r="CK13" s="7">
        <f t="shared" si="3"/>
        <v>42628</v>
      </c>
      <c r="CL13" s="7">
        <f t="shared" si="3"/>
        <v>42719</v>
      </c>
      <c r="CM13" s="7">
        <f t="shared" si="3"/>
        <v>42809</v>
      </c>
      <c r="CN13" s="7">
        <f t="shared" si="3"/>
        <v>42901</v>
      </c>
      <c r="CO13" s="7">
        <f t="shared" si="3"/>
        <v>42993</v>
      </c>
      <c r="CP13" s="7">
        <f t="shared" si="3"/>
        <v>43084</v>
      </c>
      <c r="CQ13" s="7">
        <f t="shared" si="3"/>
        <v>43174</v>
      </c>
      <c r="CR13" s="7">
        <f t="shared" si="3"/>
        <v>43266</v>
      </c>
      <c r="CS13" s="7">
        <f t="shared" si="3"/>
        <v>43358</v>
      </c>
      <c r="CT13" s="7">
        <f t="shared" si="3"/>
        <v>43449</v>
      </c>
      <c r="CU13" s="7">
        <f t="shared" si="3"/>
        <v>43539</v>
      </c>
      <c r="CV13" s="7">
        <f t="shared" si="3"/>
        <v>43631</v>
      </c>
      <c r="CW13" s="7">
        <f t="shared" si="3"/>
        <v>43723</v>
      </c>
      <c r="CX13" s="7">
        <f t="shared" si="3"/>
        <v>43814</v>
      </c>
      <c r="CY13" s="7">
        <f t="shared" si="3"/>
        <v>43905</v>
      </c>
      <c r="CZ13" s="7">
        <f t="shared" si="3"/>
        <v>43997</v>
      </c>
      <c r="DA13" s="7">
        <f t="shared" si="3"/>
        <v>44089</v>
      </c>
      <c r="DB13" s="7">
        <f t="shared" si="3"/>
        <v>44180</v>
      </c>
      <c r="DC13" s="7">
        <f t="shared" si="3"/>
        <v>44270</v>
      </c>
      <c r="DD13" s="7">
        <f t="shared" si="3"/>
        <v>44362</v>
      </c>
      <c r="DE13" s="7">
        <f t="shared" si="3"/>
        <v>44454</v>
      </c>
      <c r="DF13" s="7">
        <f t="shared" si="3"/>
        <v>44545</v>
      </c>
      <c r="DG13" s="7">
        <f t="shared" si="3"/>
        <v>44635</v>
      </c>
      <c r="DH13" s="7">
        <f t="shared" si="3"/>
        <v>44727</v>
      </c>
      <c r="DI13" s="7">
        <f t="shared" si="3"/>
        <v>44819</v>
      </c>
      <c r="DJ13" s="7">
        <f t="shared" si="3"/>
        <v>44910</v>
      </c>
      <c r="DK13" s="7">
        <f t="shared" si="3"/>
        <v>45000</v>
      </c>
      <c r="DL13" s="7">
        <f t="shared" si="3"/>
        <v>45092</v>
      </c>
      <c r="DM13" s="7">
        <f t="shared" si="3"/>
        <v>45184</v>
      </c>
      <c r="DN13" s="7">
        <f t="shared" si="3"/>
        <v>45275</v>
      </c>
      <c r="DO13" s="7">
        <f t="shared" si="3"/>
        <v>45366</v>
      </c>
      <c r="DP13" s="7">
        <f t="shared" si="3"/>
        <v>45458</v>
      </c>
      <c r="DQ13" s="7">
        <f t="shared" si="3"/>
        <v>45550</v>
      </c>
      <c r="DR13" s="7">
        <f t="shared" si="3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7286000</v>
      </c>
      <c r="C17" s="12">
        <f>B20</f>
        <v>7286000</v>
      </c>
      <c r="D17" s="12">
        <f aca="true" t="shared" si="4" ref="D17:BO17">C20</f>
        <v>7286000</v>
      </c>
      <c r="E17" s="12">
        <f t="shared" si="4"/>
        <v>7286000</v>
      </c>
      <c r="F17" s="12">
        <f t="shared" si="4"/>
        <v>7286000</v>
      </c>
      <c r="G17" s="12">
        <f t="shared" si="4"/>
        <v>7286000</v>
      </c>
      <c r="H17" s="12">
        <f t="shared" si="4"/>
        <v>7286000</v>
      </c>
      <c r="I17" s="12">
        <f t="shared" si="4"/>
        <v>7286000</v>
      </c>
      <c r="J17" s="12">
        <f t="shared" si="4"/>
        <v>7286000</v>
      </c>
      <c r="K17" s="12">
        <f t="shared" si="4"/>
        <v>7286000</v>
      </c>
      <c r="L17" s="12">
        <f t="shared" si="4"/>
        <v>7286000</v>
      </c>
      <c r="M17" s="12">
        <f t="shared" si="4"/>
        <v>7286000</v>
      </c>
      <c r="N17" s="12">
        <f t="shared" si="4"/>
        <v>7286000</v>
      </c>
      <c r="O17" s="12">
        <f t="shared" si="4"/>
        <v>7286000</v>
      </c>
      <c r="P17" s="12">
        <f t="shared" si="4"/>
        <v>7286000</v>
      </c>
      <c r="Q17" s="12">
        <f t="shared" si="4"/>
        <v>7286000</v>
      </c>
      <c r="R17" s="12">
        <f t="shared" si="4"/>
        <v>7286000</v>
      </c>
      <c r="S17" s="12">
        <f t="shared" si="4"/>
        <v>7286000</v>
      </c>
      <c r="T17" s="12">
        <f t="shared" si="4"/>
        <v>7286000</v>
      </c>
      <c r="U17" s="12">
        <f t="shared" si="4"/>
        <v>7286000</v>
      </c>
      <c r="V17" s="12">
        <f t="shared" si="4"/>
        <v>7286000</v>
      </c>
      <c r="W17" s="12">
        <f t="shared" si="4"/>
        <v>7286000</v>
      </c>
      <c r="X17" s="12">
        <f t="shared" si="4"/>
        <v>7286000</v>
      </c>
      <c r="Y17" s="12">
        <f t="shared" si="4"/>
        <v>7286000</v>
      </c>
      <c r="Z17" s="12">
        <f t="shared" si="4"/>
        <v>7286000</v>
      </c>
      <c r="AA17" s="12">
        <f t="shared" si="4"/>
        <v>7286000</v>
      </c>
      <c r="AB17" s="12">
        <f t="shared" si="4"/>
        <v>7286000</v>
      </c>
      <c r="AC17" s="12">
        <f t="shared" si="4"/>
        <v>7286000</v>
      </c>
      <c r="AD17" s="12">
        <f t="shared" si="4"/>
        <v>7286000</v>
      </c>
      <c r="AE17" s="12">
        <f t="shared" si="4"/>
        <v>7286000</v>
      </c>
      <c r="AF17" s="12">
        <f t="shared" si="4"/>
        <v>7286000</v>
      </c>
      <c r="AG17" s="12">
        <f t="shared" si="4"/>
        <v>7286000</v>
      </c>
      <c r="AH17" s="12">
        <f t="shared" si="4"/>
        <v>7286000</v>
      </c>
      <c r="AI17" s="12">
        <f t="shared" si="4"/>
        <v>7286000</v>
      </c>
      <c r="AJ17" s="12">
        <f t="shared" si="4"/>
        <v>7286000</v>
      </c>
      <c r="AK17" s="12">
        <f t="shared" si="4"/>
        <v>7286000</v>
      </c>
      <c r="AL17" s="12">
        <f t="shared" si="4"/>
        <v>7286000</v>
      </c>
      <c r="AM17" s="12">
        <f t="shared" si="4"/>
        <v>7286000</v>
      </c>
      <c r="AN17" s="12">
        <f t="shared" si="4"/>
        <v>7286000</v>
      </c>
      <c r="AO17" s="12">
        <f t="shared" si="4"/>
        <v>7286000</v>
      </c>
      <c r="AP17" s="12">
        <f t="shared" si="4"/>
        <v>7286000</v>
      </c>
      <c r="AQ17" s="12">
        <f t="shared" si="4"/>
        <v>7286000</v>
      </c>
      <c r="AR17" s="12">
        <f t="shared" si="4"/>
        <v>7286000</v>
      </c>
      <c r="AS17" s="12">
        <f t="shared" si="4"/>
        <v>7245847</v>
      </c>
      <c r="AT17" s="12">
        <f t="shared" si="4"/>
        <v>7223930</v>
      </c>
      <c r="AU17" s="12">
        <f t="shared" si="4"/>
        <v>7202013</v>
      </c>
      <c r="AV17" s="12">
        <f t="shared" si="4"/>
        <v>7178167.5</v>
      </c>
      <c r="AW17" s="12">
        <f t="shared" si="4"/>
        <v>7154322</v>
      </c>
      <c r="AX17" s="12">
        <f t="shared" si="4"/>
        <v>7128455.5</v>
      </c>
      <c r="AY17" s="12">
        <f t="shared" si="4"/>
        <v>7102589</v>
      </c>
      <c r="AZ17" s="12">
        <f t="shared" si="4"/>
        <v>7074604.5</v>
      </c>
      <c r="BA17" s="12">
        <f t="shared" si="4"/>
        <v>7046620</v>
      </c>
      <c r="BB17" s="12">
        <f t="shared" si="4"/>
        <v>7016417</v>
      </c>
      <c r="BC17" s="12">
        <f t="shared" si="4"/>
        <v>6986214</v>
      </c>
      <c r="BD17" s="12">
        <f t="shared" si="4"/>
        <v>6953686.5</v>
      </c>
      <c r="BE17" s="12">
        <f t="shared" si="4"/>
        <v>6921159</v>
      </c>
      <c r="BF17" s="12">
        <f t="shared" si="4"/>
        <v>6886196.5</v>
      </c>
      <c r="BG17" s="12">
        <f t="shared" si="4"/>
        <v>6851234</v>
      </c>
      <c r="BH17" s="12">
        <f t="shared" si="4"/>
        <v>6813721</v>
      </c>
      <c r="BI17" s="12">
        <f t="shared" si="4"/>
        <v>6776208</v>
      </c>
      <c r="BJ17" s="12">
        <f t="shared" si="4"/>
        <v>6736023.5</v>
      </c>
      <c r="BK17" s="12">
        <f t="shared" si="4"/>
        <v>6695839</v>
      </c>
      <c r="BL17" s="12">
        <f t="shared" si="4"/>
        <v>6652857</v>
      </c>
      <c r="BM17" s="12">
        <f t="shared" si="4"/>
        <v>6609875</v>
      </c>
      <c r="BN17" s="12">
        <f t="shared" si="4"/>
        <v>6563963</v>
      </c>
      <c r="BO17" s="12">
        <f t="shared" si="4"/>
        <v>6518051</v>
      </c>
      <c r="BP17" s="12">
        <f aca="true" t="shared" si="5" ref="BP17:DR17">BO20</f>
        <v>6469071</v>
      </c>
      <c r="BQ17" s="12">
        <f t="shared" si="5"/>
        <v>6420091</v>
      </c>
      <c r="BR17" s="12">
        <f t="shared" si="5"/>
        <v>6367898.5</v>
      </c>
      <c r="BS17" s="12">
        <f t="shared" si="5"/>
        <v>6315706</v>
      </c>
      <c r="BT17" s="12">
        <f t="shared" si="5"/>
        <v>6260150</v>
      </c>
      <c r="BU17" s="12">
        <f t="shared" si="5"/>
        <v>6204594</v>
      </c>
      <c r="BV17" s="12">
        <f t="shared" si="5"/>
        <v>6145516.5</v>
      </c>
      <c r="BW17" s="12">
        <f t="shared" si="5"/>
        <v>6086439</v>
      </c>
      <c r="BX17" s="12">
        <f t="shared" si="5"/>
        <v>6023675</v>
      </c>
      <c r="BY17" s="12">
        <f t="shared" si="5"/>
        <v>5960911</v>
      </c>
      <c r="BZ17" s="12">
        <f t="shared" si="5"/>
        <v>5894287.5</v>
      </c>
      <c r="CA17" s="12">
        <f>BZ20</f>
        <v>5827664</v>
      </c>
      <c r="CB17" s="12">
        <f t="shared" si="5"/>
        <v>5757000.5</v>
      </c>
      <c r="CC17" s="12">
        <f t="shared" si="5"/>
        <v>5686337</v>
      </c>
      <c r="CD17" s="12">
        <f t="shared" si="5"/>
        <v>5611444.5</v>
      </c>
      <c r="CE17" s="12">
        <f t="shared" si="5"/>
        <v>5536552</v>
      </c>
      <c r="CF17" s="12">
        <f t="shared" si="5"/>
        <v>5457233</v>
      </c>
      <c r="CG17" s="12">
        <f t="shared" si="5"/>
        <v>5377914</v>
      </c>
      <c r="CH17" s="12">
        <f t="shared" si="5"/>
        <v>5293962.5</v>
      </c>
      <c r="CI17" s="12">
        <f t="shared" si="5"/>
        <v>5210011</v>
      </c>
      <c r="CJ17" s="12">
        <f t="shared" si="5"/>
        <v>5121210.5</v>
      </c>
      <c r="CK17" s="12">
        <f t="shared" si="5"/>
        <v>5032410</v>
      </c>
      <c r="CL17" s="12">
        <f t="shared" si="5"/>
        <v>4938535</v>
      </c>
      <c r="CM17" s="12">
        <f t="shared" si="5"/>
        <v>4844660</v>
      </c>
      <c r="CN17" s="12">
        <f t="shared" si="5"/>
        <v>4745474.5</v>
      </c>
      <c r="CO17" s="12">
        <f t="shared" si="5"/>
        <v>4646289</v>
      </c>
      <c r="CP17" s="12">
        <f t="shared" si="5"/>
        <v>4541546.5</v>
      </c>
      <c r="CQ17" s="12">
        <f t="shared" si="5"/>
        <v>4436804</v>
      </c>
      <c r="CR17" s="12">
        <f t="shared" si="5"/>
        <v>4326246</v>
      </c>
      <c r="CS17" s="12">
        <f t="shared" si="5"/>
        <v>4215688</v>
      </c>
      <c r="CT17" s="12">
        <f t="shared" si="5"/>
        <v>4099044.5</v>
      </c>
      <c r="CU17" s="12">
        <f t="shared" si="5"/>
        <v>3982401</v>
      </c>
      <c r="CV17" s="12">
        <f t="shared" si="5"/>
        <v>3859390.5</v>
      </c>
      <c r="CW17" s="12">
        <f t="shared" si="5"/>
        <v>3736380</v>
      </c>
      <c r="CX17" s="12">
        <f t="shared" si="5"/>
        <v>3606707</v>
      </c>
      <c r="CY17" s="12">
        <f t="shared" si="5"/>
        <v>3477034</v>
      </c>
      <c r="CZ17" s="12">
        <f t="shared" si="5"/>
        <v>3340390</v>
      </c>
      <c r="DA17" s="12">
        <f t="shared" si="5"/>
        <v>3203746</v>
      </c>
      <c r="DB17" s="12">
        <f t="shared" si="5"/>
        <v>3059808.5</v>
      </c>
      <c r="DC17" s="12">
        <f t="shared" si="5"/>
        <v>2915871</v>
      </c>
      <c r="DD17" s="12">
        <f t="shared" si="5"/>
        <v>2764303</v>
      </c>
      <c r="DE17" s="12">
        <f t="shared" si="5"/>
        <v>2612735</v>
      </c>
      <c r="DF17" s="12">
        <f t="shared" si="5"/>
        <v>2453184</v>
      </c>
      <c r="DG17" s="12">
        <f t="shared" si="5"/>
        <v>2293633</v>
      </c>
      <c r="DH17" s="12">
        <f t="shared" si="5"/>
        <v>2125730</v>
      </c>
      <c r="DI17" s="12">
        <f t="shared" si="5"/>
        <v>1957827</v>
      </c>
      <c r="DJ17" s="12">
        <f t="shared" si="5"/>
        <v>1781187</v>
      </c>
      <c r="DK17" s="12">
        <f t="shared" si="5"/>
        <v>1604547</v>
      </c>
      <c r="DL17" s="12">
        <f t="shared" si="5"/>
        <v>1418766.5</v>
      </c>
      <c r="DM17" s="12">
        <f t="shared" si="5"/>
        <v>1232986</v>
      </c>
      <c r="DN17" s="12">
        <f t="shared" si="5"/>
        <v>1037644</v>
      </c>
      <c r="DO17" s="12">
        <f t="shared" si="5"/>
        <v>842302</v>
      </c>
      <c r="DP17" s="12">
        <f t="shared" si="5"/>
        <v>636958</v>
      </c>
      <c r="DQ17" s="12">
        <f t="shared" si="5"/>
        <v>431614</v>
      </c>
      <c r="DR17" s="12">
        <f t="shared" si="5"/>
        <v>215807</v>
      </c>
    </row>
    <row r="18" spans="1:122" s="12" customFormat="1" ht="12.75">
      <c r="A18" s="12" t="s">
        <v>35</v>
      </c>
      <c r="B18" s="12">
        <f>ROUND((B17/4)*9.1%,0)</f>
        <v>165757</v>
      </c>
      <c r="C18" s="12">
        <f>ROUND((C17/2)*9.1%,0)</f>
        <v>331513</v>
      </c>
      <c r="D18" s="12">
        <f>ROUND((D17/2)*9.1%,0)</f>
        <v>331513</v>
      </c>
      <c r="E18" s="12">
        <f aca="true" t="shared" si="6" ref="E18:AR18">ROUND((E17/2)*9.1%,0)</f>
        <v>331513</v>
      </c>
      <c r="F18" s="12">
        <f t="shared" si="6"/>
        <v>331513</v>
      </c>
      <c r="G18" s="12">
        <f t="shared" si="6"/>
        <v>331513</v>
      </c>
      <c r="H18" s="12">
        <f t="shared" si="6"/>
        <v>331513</v>
      </c>
      <c r="I18" s="12">
        <f t="shared" si="6"/>
        <v>331513</v>
      </c>
      <c r="J18" s="12">
        <f t="shared" si="6"/>
        <v>331513</v>
      </c>
      <c r="K18" s="12">
        <f t="shared" si="6"/>
        <v>331513</v>
      </c>
      <c r="L18" s="12">
        <f t="shared" si="6"/>
        <v>331513</v>
      </c>
      <c r="M18" s="12">
        <f t="shared" si="6"/>
        <v>331513</v>
      </c>
      <c r="N18" s="12">
        <f t="shared" si="6"/>
        <v>331513</v>
      </c>
      <c r="O18" s="12">
        <f t="shared" si="6"/>
        <v>331513</v>
      </c>
      <c r="P18" s="12">
        <f t="shared" si="6"/>
        <v>331513</v>
      </c>
      <c r="Q18" s="12">
        <f t="shared" si="6"/>
        <v>331513</v>
      </c>
      <c r="R18" s="12">
        <f t="shared" si="6"/>
        <v>331513</v>
      </c>
      <c r="S18" s="12">
        <f t="shared" si="6"/>
        <v>331513</v>
      </c>
      <c r="T18" s="12">
        <f t="shared" si="6"/>
        <v>331513</v>
      </c>
      <c r="U18" s="12">
        <f t="shared" si="6"/>
        <v>331513</v>
      </c>
      <c r="V18" s="12">
        <f t="shared" si="6"/>
        <v>331513</v>
      </c>
      <c r="W18" s="12">
        <f t="shared" si="6"/>
        <v>331513</v>
      </c>
      <c r="X18" s="12">
        <f t="shared" si="6"/>
        <v>331513</v>
      </c>
      <c r="Y18" s="12">
        <f t="shared" si="6"/>
        <v>331513</v>
      </c>
      <c r="Z18" s="12">
        <f t="shared" si="6"/>
        <v>331513</v>
      </c>
      <c r="AA18" s="12">
        <f t="shared" si="6"/>
        <v>331513</v>
      </c>
      <c r="AB18" s="12">
        <f t="shared" si="6"/>
        <v>331513</v>
      </c>
      <c r="AC18" s="12">
        <f t="shared" si="6"/>
        <v>331513</v>
      </c>
      <c r="AD18" s="12">
        <f t="shared" si="6"/>
        <v>331513</v>
      </c>
      <c r="AE18" s="12">
        <f t="shared" si="6"/>
        <v>331513</v>
      </c>
      <c r="AF18" s="12">
        <f t="shared" si="6"/>
        <v>331513</v>
      </c>
      <c r="AG18" s="12">
        <f t="shared" si="6"/>
        <v>331513</v>
      </c>
      <c r="AH18" s="12">
        <f t="shared" si="6"/>
        <v>331513</v>
      </c>
      <c r="AI18" s="12">
        <f t="shared" si="6"/>
        <v>331513</v>
      </c>
      <c r="AJ18" s="12">
        <f t="shared" si="6"/>
        <v>331513</v>
      </c>
      <c r="AK18" s="12">
        <f t="shared" si="6"/>
        <v>331513</v>
      </c>
      <c r="AL18" s="12">
        <f t="shared" si="6"/>
        <v>331513</v>
      </c>
      <c r="AM18" s="12">
        <f t="shared" si="6"/>
        <v>331513</v>
      </c>
      <c r="AN18" s="12">
        <f t="shared" si="6"/>
        <v>331513</v>
      </c>
      <c r="AO18" s="12">
        <f t="shared" si="6"/>
        <v>331513</v>
      </c>
      <c r="AP18" s="12">
        <f t="shared" si="6"/>
        <v>331513</v>
      </c>
      <c r="AQ18" s="12">
        <f t="shared" si="6"/>
        <v>331513</v>
      </c>
      <c r="AR18" s="12">
        <f t="shared" si="6"/>
        <v>331513</v>
      </c>
      <c r="AS18" s="12">
        <f>ROUND((AS17/4)*9.1%,0)</f>
        <v>164843</v>
      </c>
      <c r="AT18" s="12">
        <f>ROUND((AS17/4)*9.1%,0)</f>
        <v>164843</v>
      </c>
      <c r="AU18" s="12">
        <f>ROUND((AU17/4)*9.1%,0)</f>
        <v>163846</v>
      </c>
      <c r="AV18" s="12">
        <f>ROUND((AU17/4)*9.1%,0)</f>
        <v>163846</v>
      </c>
      <c r="AW18" s="12">
        <f>ROUND((AW17/4)*9.1%,0)</f>
        <v>162761</v>
      </c>
      <c r="AX18" s="12">
        <f>ROUND((AW17/4)*9.1%,0)</f>
        <v>162761</v>
      </c>
      <c r="AY18" s="12">
        <f>ROUND((AY17/4)*9.1%,0)</f>
        <v>161584</v>
      </c>
      <c r="AZ18" s="12">
        <f>ROUND((AY17/4)*9.1%,0)</f>
        <v>161584</v>
      </c>
      <c r="BA18" s="12">
        <f>ROUND((BA17/4)*9.1%,0)</f>
        <v>160311</v>
      </c>
      <c r="BB18" s="12">
        <f>ROUND((BA17/4)*9.1%,0)</f>
        <v>160311</v>
      </c>
      <c r="BC18" s="12">
        <f>ROUND((BC17/4)*9.1%,0)</f>
        <v>158936</v>
      </c>
      <c r="BD18" s="12">
        <f>ROUND((BC17/4)*9.1%,0)</f>
        <v>158936</v>
      </c>
      <c r="BE18" s="12">
        <f>ROUND((BE17/4)*9.1%,0)</f>
        <v>157456</v>
      </c>
      <c r="BF18" s="12">
        <f>ROUND((BE17/4)*9.1%,0)</f>
        <v>157456</v>
      </c>
      <c r="BG18" s="12">
        <f>ROUND((BG17/4)*9.1%,0)</f>
        <v>155866</v>
      </c>
      <c r="BH18" s="12">
        <f>ROUND((BG17/4)*9.1%,0)</f>
        <v>155866</v>
      </c>
      <c r="BI18" s="12">
        <f>ROUND((BI17/4)*9.1%,0)</f>
        <v>154159</v>
      </c>
      <c r="BJ18" s="12">
        <f>ROUND((BI17/4)*9.1%,0)</f>
        <v>154159</v>
      </c>
      <c r="BK18" s="12">
        <f>ROUND((BK17/4)*9.1%,0)</f>
        <v>152330</v>
      </c>
      <c r="BL18" s="12">
        <f>ROUND((BK17/4)*9.1%,0)</f>
        <v>152330</v>
      </c>
      <c r="BM18" s="12">
        <f>ROUND((BM17/4)*9.1%,0)</f>
        <v>150375</v>
      </c>
      <c r="BN18" s="12">
        <f>ROUND((BM17/4)*9.1%,0)</f>
        <v>150375</v>
      </c>
      <c r="BO18" s="12">
        <f>ROUND((BO17/4)*9.1%,0)</f>
        <v>148286</v>
      </c>
      <c r="BP18" s="12">
        <f>ROUND((BO17/4)*9.1%,0)</f>
        <v>148286</v>
      </c>
      <c r="BQ18" s="12">
        <f>ROUND((BQ17/4)*9.1%,0)</f>
        <v>146057</v>
      </c>
      <c r="BR18" s="12">
        <f>ROUND((BQ17/4)*9.1%,0)</f>
        <v>146057</v>
      </c>
      <c r="BS18" s="12">
        <f>ROUND((BS17/4)*9.1%,0)</f>
        <v>143682</v>
      </c>
      <c r="BT18" s="12">
        <f>ROUND((BS17/4)*9.1%,0)</f>
        <v>143682</v>
      </c>
      <c r="BU18" s="12">
        <f>ROUND((BU17/4)*9.1%,0)</f>
        <v>141155</v>
      </c>
      <c r="BV18" s="12">
        <f>ROUND((BU17/4)*9.1%,0)</f>
        <v>141155</v>
      </c>
      <c r="BW18" s="12">
        <f>ROUND((BW17/4)*9.1%,0)</f>
        <v>138466</v>
      </c>
      <c r="BX18" s="12">
        <f>ROUND((BW17/4)*9.1%,0)</f>
        <v>138466</v>
      </c>
      <c r="BY18" s="12">
        <f>ROUND((BY17/4)*9.1%,0)</f>
        <v>135611</v>
      </c>
      <c r="BZ18" s="12">
        <f>ROUND((BY17/4)*9.1%,0)</f>
        <v>135611</v>
      </c>
      <c r="CA18" s="12">
        <f>ROUND((CA17/4)*9.1%,0)</f>
        <v>132579</v>
      </c>
      <c r="CB18" s="12">
        <f>ROUND((CA17/4)*9.1%,0)</f>
        <v>132579</v>
      </c>
      <c r="CC18" s="12">
        <f>ROUND((CC17/4)*9.1%,0)</f>
        <v>129364</v>
      </c>
      <c r="CD18" s="12">
        <f>ROUND((CC17/4)*9.1%,0)</f>
        <v>129364</v>
      </c>
      <c r="CE18" s="12">
        <f>ROUND((CE17/4)*9.1%,0)</f>
        <v>125957</v>
      </c>
      <c r="CF18" s="12">
        <f>ROUND((CE17/4)*9.1%,0)</f>
        <v>125957</v>
      </c>
      <c r="CG18" s="12">
        <f>ROUND((CG17/4)*9.1%,0)</f>
        <v>122348</v>
      </c>
      <c r="CH18" s="12">
        <f>ROUND((CG17/4)*9.1%,0)</f>
        <v>122348</v>
      </c>
      <c r="CI18" s="12">
        <f>ROUND((CI17/4)*9.1%,0)</f>
        <v>118528</v>
      </c>
      <c r="CJ18" s="12">
        <f>ROUND((CI17/4)*9.1%,0)</f>
        <v>118528</v>
      </c>
      <c r="CK18" s="12">
        <f>ROUND((CK17/4)*9.1%,0)</f>
        <v>114487</v>
      </c>
      <c r="CL18" s="12">
        <f>ROUND((CK17/4)*9.1%,0)</f>
        <v>114487</v>
      </c>
      <c r="CM18" s="12">
        <f>ROUND((CM17/4)*9.1%,0)</f>
        <v>110216</v>
      </c>
      <c r="CN18" s="12">
        <f>ROUND((CM17/4)*9.1%,0)</f>
        <v>110216</v>
      </c>
      <c r="CO18" s="12">
        <f>ROUND((CO17/4)*9.1%,0)</f>
        <v>105703</v>
      </c>
      <c r="CP18" s="12">
        <f>ROUND((CO17/4)*9.1%,0)</f>
        <v>105703</v>
      </c>
      <c r="CQ18" s="12">
        <f>ROUND((CQ17/4)*9.1%,0)</f>
        <v>100937</v>
      </c>
      <c r="CR18" s="12">
        <f>ROUND((CQ17/4)*9.1%,0)</f>
        <v>100937</v>
      </c>
      <c r="CS18" s="12">
        <f>ROUND((CS17/4)*9.1%,0)</f>
        <v>95907</v>
      </c>
      <c r="CT18" s="12">
        <f>ROUND((CS17/4)*9.1%,0)</f>
        <v>95907</v>
      </c>
      <c r="CU18" s="12">
        <f>ROUND((CU17/4)*9.1%,0)</f>
        <v>90600</v>
      </c>
      <c r="CV18" s="12">
        <f>ROUND((CU17/4)*9.1%,0)</f>
        <v>90600</v>
      </c>
      <c r="CW18" s="12">
        <f>ROUND((CW17/4)*9.1%,0)</f>
        <v>85003</v>
      </c>
      <c r="CX18" s="12">
        <f>ROUND((CW17/4)*9.1%,0)</f>
        <v>85003</v>
      </c>
      <c r="CY18" s="12">
        <f>ROUND((CY17/4)*9.1%,0)</f>
        <v>79103</v>
      </c>
      <c r="CZ18" s="12">
        <f>ROUND((CY17/4)*9.1%,0)</f>
        <v>79103</v>
      </c>
      <c r="DA18" s="12">
        <f>ROUND((DA17/4)*9.1%,0)</f>
        <v>72885</v>
      </c>
      <c r="DB18" s="12">
        <f>ROUND((DA17/4)*9.1%,0)</f>
        <v>72885</v>
      </c>
      <c r="DC18" s="12">
        <f>ROUND((DC17/4)*9.1%,0)</f>
        <v>66336</v>
      </c>
      <c r="DD18" s="12">
        <f>ROUND((DC17/4)*9.1%,0)</f>
        <v>66336</v>
      </c>
      <c r="DE18" s="12">
        <f>ROUND((DE17/4)*9.1%,0)</f>
        <v>59440</v>
      </c>
      <c r="DF18" s="12">
        <f>ROUND((DE17/4)*9.1%,0)</f>
        <v>59440</v>
      </c>
      <c r="DG18" s="12">
        <f>ROUND((DG17/4)*9.1%,0)</f>
        <v>52180</v>
      </c>
      <c r="DH18" s="12">
        <f>ROUND((DG17/4)*9.1%,0)</f>
        <v>52180</v>
      </c>
      <c r="DI18" s="12">
        <f>ROUND((DI17/4)*9.1%,0)</f>
        <v>44541</v>
      </c>
      <c r="DJ18" s="12">
        <f>ROUND((DI17/4)*9.1%,0)</f>
        <v>44541</v>
      </c>
      <c r="DK18" s="12">
        <f>ROUND((DK17/4)*9.1%,0)</f>
        <v>36503</v>
      </c>
      <c r="DL18" s="12">
        <f>ROUND((DK17/4)*9.1%,0)</f>
        <v>36503</v>
      </c>
      <c r="DM18" s="12">
        <f>ROUND((DM17/4)*9.1%,0)</f>
        <v>28050</v>
      </c>
      <c r="DN18" s="12">
        <f>ROUND((DM17/4)*9.1%,0)</f>
        <v>28050</v>
      </c>
      <c r="DO18" s="12">
        <f>ROUND((DO17/4)*9.1%,0)</f>
        <v>19162</v>
      </c>
      <c r="DP18" s="12">
        <f>ROUND((DO17/4)*9.1%,0)</f>
        <v>19162</v>
      </c>
      <c r="DQ18" s="12">
        <f>ROUND((DQ17/4)*9.1%,0)</f>
        <v>9819</v>
      </c>
      <c r="DR18" s="12">
        <f>ROUND((DQ17/4)*9.1%,0)</f>
        <v>9819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VLOOKUP(AR15,Cheviot,2)</f>
        <v>40153</v>
      </c>
      <c r="AS19" s="12">
        <f>VLOOKUP(AT15,Cheviot,2)/2</f>
        <v>21917</v>
      </c>
      <c r="AT19" s="12">
        <f>VLOOKUP(AT15,Cheviot,2)/2</f>
        <v>21917</v>
      </c>
      <c r="AU19" s="12">
        <f>VLOOKUP(AV15,Cheviot,2)/2</f>
        <v>23845.5</v>
      </c>
      <c r="AV19" s="12">
        <f>VLOOKUP(AV15,Cheviot,2)/2</f>
        <v>23845.5</v>
      </c>
      <c r="AW19" s="12">
        <f>VLOOKUP(AX15,Cheviot,2)/2</f>
        <v>25866.5</v>
      </c>
      <c r="AX19" s="12">
        <f>VLOOKUP(AX15,Cheviot,2)/2</f>
        <v>25866.5</v>
      </c>
      <c r="AY19" s="12">
        <f>VLOOKUP(AZ15,Cheviot,2)/2</f>
        <v>27984.5</v>
      </c>
      <c r="AZ19" s="12">
        <f>VLOOKUP(AZ15,Cheviot,2)/2</f>
        <v>27984.5</v>
      </c>
      <c r="BA19" s="12">
        <f>VLOOKUP(BB15,Cheviot,2)/2</f>
        <v>30203</v>
      </c>
      <c r="BB19" s="12">
        <f>VLOOKUP(BB15,Cheviot,2)/2</f>
        <v>30203</v>
      </c>
      <c r="BC19" s="12">
        <f>VLOOKUP(BD15,Cheviot,2)/2</f>
        <v>32527.5</v>
      </c>
      <c r="BD19" s="12">
        <f>VLOOKUP(BD15,Cheviot,2)/2</f>
        <v>32527.5</v>
      </c>
      <c r="BE19" s="12">
        <f>VLOOKUP(BF15,Cheviot,2)/2</f>
        <v>34962.5</v>
      </c>
      <c r="BF19" s="12">
        <f>VLOOKUP(BF15,Cheviot,2)/2</f>
        <v>34962.5</v>
      </c>
      <c r="BG19" s="12">
        <f>VLOOKUP(BH15,Cheviot,2)/2</f>
        <v>37513</v>
      </c>
      <c r="BH19" s="12">
        <f>VLOOKUP(BH15,Cheviot,2)/2</f>
        <v>37513</v>
      </c>
      <c r="BI19" s="12">
        <f>VLOOKUP(BJ15,Cheviot,2)/2</f>
        <v>40184.5</v>
      </c>
      <c r="BJ19" s="12">
        <f>VLOOKUP(BJ15,Cheviot,2)/2</f>
        <v>40184.5</v>
      </c>
      <c r="BK19" s="12">
        <f>VLOOKUP(BL15,Cheviot,2)/2</f>
        <v>42982</v>
      </c>
      <c r="BL19" s="12">
        <f>VLOOKUP(BL15,Cheviot,2)/2</f>
        <v>42982</v>
      </c>
      <c r="BM19" s="12">
        <f>VLOOKUP(BN15,Cheviot,2)/2</f>
        <v>45912</v>
      </c>
      <c r="BN19" s="12">
        <f>VLOOKUP(BN15,Cheviot,2)/2</f>
        <v>45912</v>
      </c>
      <c r="BO19" s="12">
        <f>VLOOKUP(BP15,Cheviot,2)/2</f>
        <v>48980</v>
      </c>
      <c r="BP19" s="12">
        <f>VLOOKUP(BP15,Cheviot,2)/2</f>
        <v>48980</v>
      </c>
      <c r="BQ19" s="12">
        <f>VLOOKUP(BR15,Cheviot,2)/2</f>
        <v>52192.5</v>
      </c>
      <c r="BR19" s="12">
        <f>VLOOKUP(BR15,Cheviot,2)/2</f>
        <v>52192.5</v>
      </c>
      <c r="BS19" s="12">
        <f>VLOOKUP(BT15,Cheviot,2)/2</f>
        <v>55556</v>
      </c>
      <c r="BT19" s="12">
        <f>VLOOKUP(BT15,Cheviot,2)/2</f>
        <v>55556</v>
      </c>
      <c r="BU19" s="12">
        <f>VLOOKUP(BV15,Cheviot,2)/2</f>
        <v>59077.5</v>
      </c>
      <c r="BV19" s="12">
        <f>VLOOKUP(BV15,Cheviot,2)/2</f>
        <v>59077.5</v>
      </c>
      <c r="BW19" s="12">
        <f>VLOOKUP(BX15,Cheviot,2)/2</f>
        <v>62764</v>
      </c>
      <c r="BX19" s="12">
        <f>VLOOKUP(BX15,Cheviot,2)/2</f>
        <v>62764</v>
      </c>
      <c r="BY19" s="12">
        <f>VLOOKUP(BZ15,Cheviot,2)/2</f>
        <v>66623.5</v>
      </c>
      <c r="BZ19" s="12">
        <f>VLOOKUP(BZ15,Cheviot,2)/2</f>
        <v>66623.5</v>
      </c>
      <c r="CA19" s="12">
        <f>VLOOKUP(CB15,Cheviot,2)/2</f>
        <v>70663.5</v>
      </c>
      <c r="CB19" s="12">
        <f>VLOOKUP(CB15,Cheviot,2)/2</f>
        <v>70663.5</v>
      </c>
      <c r="CC19" s="12">
        <f>VLOOKUP(CD15,Cheviot,2)/2</f>
        <v>74892.5</v>
      </c>
      <c r="CD19" s="12">
        <f>VLOOKUP(CD15,Cheviot,2)/2</f>
        <v>74892.5</v>
      </c>
      <c r="CE19" s="12">
        <f>VLOOKUP(CF15,Cheviot,2)/2</f>
        <v>79319</v>
      </c>
      <c r="CF19" s="12">
        <f>VLOOKUP(CF15,Cheviot,2)/2</f>
        <v>79319</v>
      </c>
      <c r="CG19" s="12">
        <f>VLOOKUP(CH15,Cheviot,2)/2</f>
        <v>83951.5</v>
      </c>
      <c r="CH19" s="12">
        <f>VLOOKUP(CH15,Cheviot,2)/2</f>
        <v>83951.5</v>
      </c>
      <c r="CI19" s="12">
        <f>VLOOKUP(CJ15,Cheviot,2)/2</f>
        <v>88800.5</v>
      </c>
      <c r="CJ19" s="12">
        <f>VLOOKUP(CJ15,Cheviot,2)/2</f>
        <v>88800.5</v>
      </c>
      <c r="CK19" s="12">
        <f>VLOOKUP(CL15,Cheviot,2)/2</f>
        <v>93875</v>
      </c>
      <c r="CL19" s="12">
        <f>VLOOKUP(CL15,Cheviot,2)/2</f>
        <v>93875</v>
      </c>
      <c r="CM19" s="12">
        <f>VLOOKUP(CN15,Cheviot,2)/2</f>
        <v>99185.5</v>
      </c>
      <c r="CN19" s="12">
        <f>VLOOKUP(CN15,Cheviot,2)/2</f>
        <v>99185.5</v>
      </c>
      <c r="CO19" s="12">
        <f>VLOOKUP(CP15,Cheviot,2)/2</f>
        <v>104742.5</v>
      </c>
      <c r="CP19" s="12">
        <f>VLOOKUP(CP15,Cheviot,2)/2</f>
        <v>104742.5</v>
      </c>
      <c r="CQ19" s="12">
        <f>VLOOKUP(CR15,Cheviot,2)/2</f>
        <v>110558</v>
      </c>
      <c r="CR19" s="12">
        <f>VLOOKUP(CR15,Cheviot,2)/2</f>
        <v>110558</v>
      </c>
      <c r="CS19" s="12">
        <f>VLOOKUP(CT15,Cheviot,2)/2</f>
        <v>116643.5</v>
      </c>
      <c r="CT19" s="12">
        <f>VLOOKUP(CT15,Cheviot,2)/2</f>
        <v>116643.5</v>
      </c>
      <c r="CU19" s="12">
        <f>VLOOKUP(CV15,Cheviot,2)/2</f>
        <v>123010.5</v>
      </c>
      <c r="CV19" s="12">
        <f>VLOOKUP(CV15,Cheviot,2)/2</f>
        <v>123010.5</v>
      </c>
      <c r="CW19" s="12">
        <f>VLOOKUP(CX15,Cheviot,2)/2</f>
        <v>129673</v>
      </c>
      <c r="CX19" s="12">
        <f>VLOOKUP(CX15,Cheviot,2)/2</f>
        <v>129673</v>
      </c>
      <c r="CY19" s="12">
        <f>VLOOKUP(CZ15,Cheviot,2)/2</f>
        <v>136644</v>
      </c>
      <c r="CZ19" s="12">
        <f>VLOOKUP(CZ15,Cheviot,2)/2</f>
        <v>136644</v>
      </c>
      <c r="DA19" s="12">
        <f>VLOOKUP(DB15,Cheviot,2)/2</f>
        <v>143937.5</v>
      </c>
      <c r="DB19" s="12">
        <f>VLOOKUP(DB15,Cheviot,2)/2</f>
        <v>143937.5</v>
      </c>
      <c r="DC19" s="12">
        <f>VLOOKUP(DD15,Cheviot,2)/2</f>
        <v>151568</v>
      </c>
      <c r="DD19" s="12">
        <f>VLOOKUP(DD15,Cheviot,2)/2</f>
        <v>151568</v>
      </c>
      <c r="DE19" s="12">
        <f>VLOOKUP(DF15,Cheviot,2)/2</f>
        <v>159551</v>
      </c>
      <c r="DF19" s="12">
        <f>VLOOKUP(DF15,Cheviot,2)/2</f>
        <v>159551</v>
      </c>
      <c r="DG19" s="12">
        <f>VLOOKUP(DH15,Cheviot,2)/2</f>
        <v>167903</v>
      </c>
      <c r="DH19" s="12">
        <f>VLOOKUP(DH15,Cheviot,2)/2</f>
        <v>167903</v>
      </c>
      <c r="DI19" s="12">
        <f>VLOOKUP(DJ15,Cheviot,2)/2</f>
        <v>176640</v>
      </c>
      <c r="DJ19" s="12">
        <f>VLOOKUP(DJ15,Cheviot,2)/2</f>
        <v>176640</v>
      </c>
      <c r="DK19" s="12">
        <f>VLOOKUP(DL15,Cheviot,2)/2</f>
        <v>185780.5</v>
      </c>
      <c r="DL19" s="12">
        <f>VLOOKUP(DL15,Cheviot,2)/2</f>
        <v>185780.5</v>
      </c>
      <c r="DM19" s="12">
        <f>VLOOKUP(DN15,Cheviot,2)/2</f>
        <v>195342</v>
      </c>
      <c r="DN19" s="12">
        <f>VLOOKUP(DN15,Cheviot,2)/2</f>
        <v>195342</v>
      </c>
      <c r="DO19" s="12">
        <f>VLOOKUP(DP15,Cheviot,2)/2</f>
        <v>205344</v>
      </c>
      <c r="DP19" s="12">
        <f>VLOOKUP(DP15,Cheviot,2)/2</f>
        <v>205344</v>
      </c>
      <c r="DQ19" s="12">
        <f>VLOOKUP(DR15,Cheviot,2)/2</f>
        <v>215807</v>
      </c>
      <c r="DR19" s="12">
        <f>VLOOKUP(DR15,Cheviot,2)/2</f>
        <v>215807</v>
      </c>
    </row>
    <row r="20" spans="1:122" s="12" customFormat="1" ht="12.75">
      <c r="A20" s="12" t="s">
        <v>37</v>
      </c>
      <c r="B20" s="12">
        <f>B17-B19</f>
        <v>7286000</v>
      </c>
      <c r="C20" s="12">
        <f aca="true" t="shared" si="7" ref="C20:BN20">C17-C19</f>
        <v>7286000</v>
      </c>
      <c r="D20" s="12">
        <f t="shared" si="7"/>
        <v>7286000</v>
      </c>
      <c r="E20" s="12">
        <f t="shared" si="7"/>
        <v>7286000</v>
      </c>
      <c r="F20" s="12">
        <f t="shared" si="7"/>
        <v>7286000</v>
      </c>
      <c r="G20" s="12">
        <f t="shared" si="7"/>
        <v>7286000</v>
      </c>
      <c r="H20" s="12">
        <f t="shared" si="7"/>
        <v>7286000</v>
      </c>
      <c r="I20" s="12">
        <f t="shared" si="7"/>
        <v>7286000</v>
      </c>
      <c r="J20" s="12">
        <f t="shared" si="7"/>
        <v>7286000</v>
      </c>
      <c r="K20" s="12">
        <f t="shared" si="7"/>
        <v>7286000</v>
      </c>
      <c r="L20" s="12">
        <f t="shared" si="7"/>
        <v>7286000</v>
      </c>
      <c r="M20" s="12">
        <f t="shared" si="7"/>
        <v>7286000</v>
      </c>
      <c r="N20" s="12">
        <f t="shared" si="7"/>
        <v>7286000</v>
      </c>
      <c r="O20" s="12">
        <f t="shared" si="7"/>
        <v>7286000</v>
      </c>
      <c r="P20" s="12">
        <f t="shared" si="7"/>
        <v>7286000</v>
      </c>
      <c r="Q20" s="12">
        <f t="shared" si="7"/>
        <v>7286000</v>
      </c>
      <c r="R20" s="12">
        <f t="shared" si="7"/>
        <v>7286000</v>
      </c>
      <c r="S20" s="12">
        <f t="shared" si="7"/>
        <v>7286000</v>
      </c>
      <c r="T20" s="12">
        <f t="shared" si="7"/>
        <v>7286000</v>
      </c>
      <c r="U20" s="12">
        <f t="shared" si="7"/>
        <v>7286000</v>
      </c>
      <c r="V20" s="12">
        <f t="shared" si="7"/>
        <v>7286000</v>
      </c>
      <c r="W20" s="12">
        <f t="shared" si="7"/>
        <v>7286000</v>
      </c>
      <c r="X20" s="12">
        <f t="shared" si="7"/>
        <v>7286000</v>
      </c>
      <c r="Y20" s="12">
        <f t="shared" si="7"/>
        <v>7286000</v>
      </c>
      <c r="Z20" s="12">
        <f t="shared" si="7"/>
        <v>7286000</v>
      </c>
      <c r="AA20" s="12">
        <f t="shared" si="7"/>
        <v>7286000</v>
      </c>
      <c r="AB20" s="12">
        <f t="shared" si="7"/>
        <v>7286000</v>
      </c>
      <c r="AC20" s="12">
        <f t="shared" si="7"/>
        <v>7286000</v>
      </c>
      <c r="AD20" s="12">
        <f t="shared" si="7"/>
        <v>7286000</v>
      </c>
      <c r="AE20" s="12">
        <f t="shared" si="7"/>
        <v>7286000</v>
      </c>
      <c r="AF20" s="12">
        <f t="shared" si="7"/>
        <v>7286000</v>
      </c>
      <c r="AG20" s="12">
        <f t="shared" si="7"/>
        <v>7286000</v>
      </c>
      <c r="AH20" s="12">
        <f t="shared" si="7"/>
        <v>7286000</v>
      </c>
      <c r="AI20" s="12">
        <f t="shared" si="7"/>
        <v>7286000</v>
      </c>
      <c r="AJ20" s="12">
        <f t="shared" si="7"/>
        <v>7286000</v>
      </c>
      <c r="AK20" s="12">
        <f t="shared" si="7"/>
        <v>7286000</v>
      </c>
      <c r="AL20" s="12">
        <f t="shared" si="7"/>
        <v>7286000</v>
      </c>
      <c r="AM20" s="12">
        <f t="shared" si="7"/>
        <v>7286000</v>
      </c>
      <c r="AN20" s="12">
        <f t="shared" si="7"/>
        <v>7286000</v>
      </c>
      <c r="AO20" s="12">
        <f t="shared" si="7"/>
        <v>7286000</v>
      </c>
      <c r="AP20" s="12">
        <f t="shared" si="7"/>
        <v>7286000</v>
      </c>
      <c r="AQ20" s="12">
        <f t="shared" si="7"/>
        <v>7286000</v>
      </c>
      <c r="AR20" s="12">
        <f t="shared" si="7"/>
        <v>7245847</v>
      </c>
      <c r="AS20" s="12">
        <f t="shared" si="7"/>
        <v>7223930</v>
      </c>
      <c r="AT20" s="12">
        <f t="shared" si="7"/>
        <v>7202013</v>
      </c>
      <c r="AU20" s="12">
        <f t="shared" si="7"/>
        <v>7178167.5</v>
      </c>
      <c r="AV20" s="12">
        <f t="shared" si="7"/>
        <v>7154322</v>
      </c>
      <c r="AW20" s="12">
        <f t="shared" si="7"/>
        <v>7128455.5</v>
      </c>
      <c r="AX20" s="12">
        <f t="shared" si="7"/>
        <v>7102589</v>
      </c>
      <c r="AY20" s="12">
        <f t="shared" si="7"/>
        <v>7074604.5</v>
      </c>
      <c r="AZ20" s="12">
        <f t="shared" si="7"/>
        <v>7046620</v>
      </c>
      <c r="BA20" s="12">
        <f t="shared" si="7"/>
        <v>7016417</v>
      </c>
      <c r="BB20" s="12">
        <f t="shared" si="7"/>
        <v>6986214</v>
      </c>
      <c r="BC20" s="12">
        <f t="shared" si="7"/>
        <v>6953686.5</v>
      </c>
      <c r="BD20" s="12">
        <f t="shared" si="7"/>
        <v>6921159</v>
      </c>
      <c r="BE20" s="12">
        <f t="shared" si="7"/>
        <v>6886196.5</v>
      </c>
      <c r="BF20" s="12">
        <f t="shared" si="7"/>
        <v>6851234</v>
      </c>
      <c r="BG20" s="12">
        <f t="shared" si="7"/>
        <v>6813721</v>
      </c>
      <c r="BH20" s="12">
        <f t="shared" si="7"/>
        <v>6776208</v>
      </c>
      <c r="BI20" s="12">
        <f t="shared" si="7"/>
        <v>6736023.5</v>
      </c>
      <c r="BJ20" s="12">
        <f t="shared" si="7"/>
        <v>6695839</v>
      </c>
      <c r="BK20" s="12">
        <f t="shared" si="7"/>
        <v>6652857</v>
      </c>
      <c r="BL20" s="12">
        <f t="shared" si="7"/>
        <v>6609875</v>
      </c>
      <c r="BM20" s="12">
        <f t="shared" si="7"/>
        <v>6563963</v>
      </c>
      <c r="BN20" s="12">
        <f t="shared" si="7"/>
        <v>6518051</v>
      </c>
      <c r="BO20" s="12">
        <f aca="true" t="shared" si="8" ref="BO20:DR20">BO17-BO19</f>
        <v>6469071</v>
      </c>
      <c r="BP20" s="12">
        <f t="shared" si="8"/>
        <v>6420091</v>
      </c>
      <c r="BQ20" s="12">
        <f t="shared" si="8"/>
        <v>6367898.5</v>
      </c>
      <c r="BR20" s="12">
        <f t="shared" si="8"/>
        <v>6315706</v>
      </c>
      <c r="BS20" s="12">
        <f t="shared" si="8"/>
        <v>6260150</v>
      </c>
      <c r="BT20" s="12">
        <f t="shared" si="8"/>
        <v>6204594</v>
      </c>
      <c r="BU20" s="12">
        <f t="shared" si="8"/>
        <v>6145516.5</v>
      </c>
      <c r="BV20" s="12">
        <f t="shared" si="8"/>
        <v>6086439</v>
      </c>
      <c r="BW20" s="12">
        <f t="shared" si="8"/>
        <v>6023675</v>
      </c>
      <c r="BX20" s="12">
        <f t="shared" si="8"/>
        <v>5960911</v>
      </c>
      <c r="BY20" s="12">
        <f t="shared" si="8"/>
        <v>5894287.5</v>
      </c>
      <c r="BZ20" s="12">
        <f t="shared" si="8"/>
        <v>5827664</v>
      </c>
      <c r="CA20" s="12">
        <f t="shared" si="8"/>
        <v>5757000.5</v>
      </c>
      <c r="CB20" s="12">
        <f t="shared" si="8"/>
        <v>5686337</v>
      </c>
      <c r="CC20" s="12">
        <f t="shared" si="8"/>
        <v>5611444.5</v>
      </c>
      <c r="CD20" s="12">
        <f t="shared" si="8"/>
        <v>5536552</v>
      </c>
      <c r="CE20" s="12">
        <f t="shared" si="8"/>
        <v>5457233</v>
      </c>
      <c r="CF20" s="12">
        <f t="shared" si="8"/>
        <v>5377914</v>
      </c>
      <c r="CG20" s="12">
        <f t="shared" si="8"/>
        <v>5293962.5</v>
      </c>
      <c r="CH20" s="12">
        <f t="shared" si="8"/>
        <v>5210011</v>
      </c>
      <c r="CI20" s="12">
        <f t="shared" si="8"/>
        <v>5121210.5</v>
      </c>
      <c r="CJ20" s="12">
        <f t="shared" si="8"/>
        <v>5032410</v>
      </c>
      <c r="CK20" s="12">
        <f t="shared" si="8"/>
        <v>4938535</v>
      </c>
      <c r="CL20" s="12">
        <f t="shared" si="8"/>
        <v>4844660</v>
      </c>
      <c r="CM20" s="12">
        <f t="shared" si="8"/>
        <v>4745474.5</v>
      </c>
      <c r="CN20" s="12">
        <f t="shared" si="8"/>
        <v>4646289</v>
      </c>
      <c r="CO20" s="12">
        <f t="shared" si="8"/>
        <v>4541546.5</v>
      </c>
      <c r="CP20" s="12">
        <f t="shared" si="8"/>
        <v>4436804</v>
      </c>
      <c r="CQ20" s="12">
        <f t="shared" si="8"/>
        <v>4326246</v>
      </c>
      <c r="CR20" s="12">
        <f t="shared" si="8"/>
        <v>4215688</v>
      </c>
      <c r="CS20" s="12">
        <f t="shared" si="8"/>
        <v>4099044.5</v>
      </c>
      <c r="CT20" s="12">
        <f t="shared" si="8"/>
        <v>3982401</v>
      </c>
      <c r="CU20" s="12">
        <f t="shared" si="8"/>
        <v>3859390.5</v>
      </c>
      <c r="CV20" s="12">
        <f t="shared" si="8"/>
        <v>3736380</v>
      </c>
      <c r="CW20" s="12">
        <f t="shared" si="8"/>
        <v>3606707</v>
      </c>
      <c r="CX20" s="12">
        <f t="shared" si="8"/>
        <v>3477034</v>
      </c>
      <c r="CY20" s="12">
        <f t="shared" si="8"/>
        <v>3340390</v>
      </c>
      <c r="CZ20" s="12">
        <f t="shared" si="8"/>
        <v>3203746</v>
      </c>
      <c r="DA20" s="12">
        <f t="shared" si="8"/>
        <v>3059808.5</v>
      </c>
      <c r="DB20" s="12">
        <f t="shared" si="8"/>
        <v>2915871</v>
      </c>
      <c r="DC20" s="12">
        <f t="shared" si="8"/>
        <v>2764303</v>
      </c>
      <c r="DD20" s="12">
        <f t="shared" si="8"/>
        <v>2612735</v>
      </c>
      <c r="DE20" s="12">
        <f t="shared" si="8"/>
        <v>2453184</v>
      </c>
      <c r="DF20" s="12">
        <f t="shared" si="8"/>
        <v>2293633</v>
      </c>
      <c r="DG20" s="12">
        <f t="shared" si="8"/>
        <v>2125730</v>
      </c>
      <c r="DH20" s="12">
        <f t="shared" si="8"/>
        <v>1957827</v>
      </c>
      <c r="DI20" s="12">
        <f t="shared" si="8"/>
        <v>1781187</v>
      </c>
      <c r="DJ20" s="12">
        <f t="shared" si="8"/>
        <v>1604547</v>
      </c>
      <c r="DK20" s="12">
        <f t="shared" si="8"/>
        <v>1418766.5</v>
      </c>
      <c r="DL20" s="12">
        <f t="shared" si="8"/>
        <v>1232986</v>
      </c>
      <c r="DM20" s="12">
        <f t="shared" si="8"/>
        <v>1037644</v>
      </c>
      <c r="DN20" s="12">
        <f t="shared" si="8"/>
        <v>842302</v>
      </c>
      <c r="DO20" s="12">
        <f t="shared" si="8"/>
        <v>636958</v>
      </c>
      <c r="DP20" s="12">
        <f t="shared" si="8"/>
        <v>431614</v>
      </c>
      <c r="DQ20" s="12">
        <f t="shared" si="8"/>
        <v>215807</v>
      </c>
      <c r="DR20" s="12">
        <f t="shared" si="8"/>
        <v>0</v>
      </c>
    </row>
    <row r="22" spans="1:105" s="12" customFormat="1" ht="12.75">
      <c r="A22" s="12" t="s">
        <v>2</v>
      </c>
      <c r="B22" s="12">
        <v>208832.52</v>
      </c>
      <c r="C22" s="12">
        <v>211246.22</v>
      </c>
      <c r="D22" s="12">
        <v>213867.85</v>
      </c>
      <c r="E22" s="12">
        <v>247206.58</v>
      </c>
      <c r="F22" s="12">
        <v>230665.55</v>
      </c>
      <c r="G22" s="12">
        <v>235006.7</v>
      </c>
      <c r="H22" s="12">
        <v>237136.77</v>
      </c>
      <c r="I22" s="12">
        <v>238038.38</v>
      </c>
      <c r="J22" s="12">
        <v>238510.49</v>
      </c>
      <c r="K22" s="12">
        <v>238446.91</v>
      </c>
      <c r="L22" s="12">
        <v>242473.66</v>
      </c>
      <c r="M22" s="12">
        <v>242719.75</v>
      </c>
      <c r="N22" s="12">
        <v>244265.58</v>
      </c>
      <c r="O22" s="12">
        <v>244390.64</v>
      </c>
      <c r="P22" s="12">
        <v>249392.39</v>
      </c>
      <c r="Q22" s="12">
        <v>249410.59</v>
      </c>
      <c r="R22" s="12">
        <v>250505.71</v>
      </c>
      <c r="S22" s="12">
        <v>250505.71</v>
      </c>
      <c r="T22" s="12">
        <v>255322.21</v>
      </c>
      <c r="U22" s="12">
        <v>255389.81</v>
      </c>
      <c r="V22" s="12">
        <v>256659.91</v>
      </c>
      <c r="W22" s="12">
        <v>256664.2</v>
      </c>
      <c r="X22" s="12">
        <v>260575.77</v>
      </c>
      <c r="Y22" s="12">
        <v>269719.94</v>
      </c>
      <c r="Z22" s="12">
        <v>261745.25</v>
      </c>
      <c r="AA22" s="12">
        <v>261763.32</v>
      </c>
      <c r="AB22" s="12">
        <v>265125.25</v>
      </c>
      <c r="AC22" s="12">
        <v>265164.25</v>
      </c>
      <c r="AD22" s="12">
        <v>266566.3</v>
      </c>
      <c r="AE22" s="12">
        <v>266607.25</v>
      </c>
      <c r="AF22" s="12">
        <v>270436.66</v>
      </c>
      <c r="AG22" s="12">
        <v>270447.71</v>
      </c>
      <c r="AH22" s="12">
        <v>270447.71</v>
      </c>
      <c r="AI22" s="12">
        <v>270484.37</v>
      </c>
      <c r="AJ22" s="12">
        <v>275135.64</v>
      </c>
      <c r="AK22" s="12">
        <v>275168.4</v>
      </c>
      <c r="AL22" s="12">
        <v>275168.4</v>
      </c>
      <c r="AM22" s="12">
        <v>275215</v>
      </c>
      <c r="AN22" s="12">
        <v>281436</v>
      </c>
      <c r="AO22" s="12">
        <v>281436</v>
      </c>
      <c r="AP22" s="12">
        <v>281436</v>
      </c>
      <c r="AQ22" s="12">
        <v>281485</v>
      </c>
      <c r="AR22" s="12">
        <v>288707</v>
      </c>
      <c r="AS22" s="12">
        <v>288741.31</v>
      </c>
      <c r="AT22" s="12">
        <v>287896.96</v>
      </c>
      <c r="AU22" s="12">
        <v>288201.94</v>
      </c>
      <c r="AV22" s="12">
        <v>298266.8</v>
      </c>
      <c r="AW22" s="12">
        <v>298942.93</v>
      </c>
      <c r="AX22" s="12">
        <v>298942.93</v>
      </c>
      <c r="AY22" s="12">
        <v>298975.17</v>
      </c>
      <c r="AZ22" s="12">
        <v>309042.37</v>
      </c>
      <c r="BA22" s="12">
        <v>309101.78</v>
      </c>
      <c r="BB22" s="12">
        <v>309105.81</v>
      </c>
      <c r="BC22" s="12">
        <v>320402.55</v>
      </c>
      <c r="BD22" s="12">
        <v>320402.55</v>
      </c>
      <c r="BE22" s="12">
        <v>320402.55</v>
      </c>
      <c r="BF22" s="12">
        <v>319726.42</v>
      </c>
      <c r="BG22" s="12">
        <v>334501.57</v>
      </c>
      <c r="BH22" s="12">
        <v>334556.69</v>
      </c>
      <c r="BI22" s="12">
        <v>334556.69</v>
      </c>
      <c r="BJ22" s="12">
        <v>334556.69</v>
      </c>
      <c r="BK22" s="12">
        <v>341008.59</v>
      </c>
      <c r="BL22" s="12">
        <v>341008.59</v>
      </c>
      <c r="BM22" s="12">
        <v>341008.59</v>
      </c>
      <c r="BN22" s="12">
        <v>341058.9</v>
      </c>
      <c r="BO22" s="12">
        <v>356710.64</v>
      </c>
      <c r="BP22" s="12">
        <v>356766.8</v>
      </c>
      <c r="BQ22" s="12">
        <v>356789.42</v>
      </c>
      <c r="BR22" s="12">
        <v>357541.99</v>
      </c>
      <c r="BS22" s="12">
        <v>382308.68</v>
      </c>
      <c r="BT22" s="12">
        <v>383129.24</v>
      </c>
      <c r="BU22" s="12">
        <v>383440.46</v>
      </c>
      <c r="BV22" s="12">
        <v>383756.88</v>
      </c>
      <c r="BW22" s="12">
        <v>370384.17</v>
      </c>
      <c r="BX22" s="12">
        <v>370733.87</v>
      </c>
      <c r="BY22" s="12">
        <v>370972.68</v>
      </c>
      <c r="BZ22" s="12">
        <v>371134.27</v>
      </c>
      <c r="CA22" s="12">
        <v>390971.62</v>
      </c>
      <c r="CB22" s="12">
        <v>391128.66</v>
      </c>
      <c r="CC22" s="12">
        <v>391128.66</v>
      </c>
      <c r="CD22" s="12">
        <v>391203.8</v>
      </c>
      <c r="CE22" s="12">
        <v>399887.41</v>
      </c>
      <c r="CF22" s="12">
        <v>399931.35</v>
      </c>
      <c r="CG22" s="12">
        <v>400220.34</v>
      </c>
      <c r="CH22" s="12">
        <v>400527.01</v>
      </c>
      <c r="CI22" s="12">
        <v>399122.1</v>
      </c>
      <c r="CJ22" s="12">
        <v>398804.25</v>
      </c>
      <c r="CK22" s="12">
        <v>399017.32</v>
      </c>
      <c r="CL22" s="12">
        <v>399098.96</v>
      </c>
      <c r="CM22" s="12">
        <v>394854.2</v>
      </c>
      <c r="CN22" s="12">
        <v>395649.41</v>
      </c>
      <c r="CO22" s="12">
        <v>393701.88</v>
      </c>
      <c r="CP22" s="12">
        <v>393701.88</v>
      </c>
      <c r="CQ22" s="12">
        <v>392202.98</v>
      </c>
      <c r="CR22" s="12">
        <v>392241.85</v>
      </c>
      <c r="CS22" s="12">
        <v>390167.31</v>
      </c>
      <c r="CT22" s="12">
        <v>390192.27</v>
      </c>
      <c r="CU22" s="12">
        <v>386284.34</v>
      </c>
      <c r="CV22" s="12">
        <v>386284.34</v>
      </c>
      <c r="CW22" s="12">
        <v>386386.23</v>
      </c>
      <c r="CX22" s="12">
        <v>385499.06</v>
      </c>
      <c r="CY22" s="12">
        <v>394479.05</v>
      </c>
      <c r="CZ22" s="12">
        <v>396940.38</v>
      </c>
      <c r="DA22" s="12">
        <v>397159.15</v>
      </c>
    </row>
    <row r="23" spans="1:105" s="12" customFormat="1" ht="12.75">
      <c r="A23" s="12" t="s">
        <v>3</v>
      </c>
      <c r="B23" s="12">
        <v>8435.09</v>
      </c>
      <c r="C23" s="12">
        <v>20813.81</v>
      </c>
      <c r="D23" s="12">
        <v>20809.61</v>
      </c>
      <c r="E23" s="12">
        <v>20697.91</v>
      </c>
      <c r="F23" s="12">
        <v>38534.47</v>
      </c>
      <c r="G23" s="12">
        <v>37416.92</v>
      </c>
      <c r="H23" s="12">
        <v>191981.72</v>
      </c>
      <c r="I23" s="12">
        <v>204894.62</v>
      </c>
      <c r="J23" s="12">
        <v>197086.54</v>
      </c>
      <c r="K23" s="12">
        <v>189658.93</v>
      </c>
      <c r="L23" s="12">
        <v>187190.25</v>
      </c>
      <c r="M23" s="12">
        <v>188295.51</v>
      </c>
      <c r="N23" s="12">
        <v>184891.24</v>
      </c>
      <c r="O23" s="12">
        <v>201094</v>
      </c>
      <c r="P23" s="12">
        <v>202066.31</v>
      </c>
      <c r="Q23" s="12">
        <v>193191.13</v>
      </c>
      <c r="R23" s="12">
        <v>189889.95</v>
      </c>
      <c r="S23" s="12">
        <v>203418.79</v>
      </c>
      <c r="T23" s="12">
        <v>195135.39</v>
      </c>
      <c r="U23" s="12">
        <v>192651.21</v>
      </c>
      <c r="V23" s="12">
        <v>206165.45</v>
      </c>
      <c r="W23" s="12">
        <v>215741.24</v>
      </c>
      <c r="X23" s="12">
        <v>203112.8</v>
      </c>
      <c r="Y23" s="12">
        <v>217412.02</v>
      </c>
      <c r="Z23" s="12">
        <v>209583.73</v>
      </c>
      <c r="AA23" s="12">
        <v>211021.3</v>
      </c>
      <c r="AB23" s="12">
        <v>219566.8</v>
      </c>
      <c r="AC23" s="12">
        <v>219439.6</v>
      </c>
      <c r="AD23" s="12">
        <v>216944.55</v>
      </c>
      <c r="AE23" s="12">
        <v>218883.82</v>
      </c>
      <c r="AF23" s="12">
        <v>227470.03</v>
      </c>
      <c r="AG23" s="12">
        <v>231998.39</v>
      </c>
      <c r="AH23" s="12">
        <v>222520.27</v>
      </c>
      <c r="AI23" s="12">
        <v>225870.87</v>
      </c>
      <c r="AJ23" s="12">
        <v>208648.3</v>
      </c>
      <c r="AK23" s="12">
        <v>208232.11</v>
      </c>
      <c r="AL23" s="12">
        <v>221710.58</v>
      </c>
      <c r="AM23" s="12">
        <v>233970</v>
      </c>
      <c r="AN23" s="12">
        <v>243804</v>
      </c>
      <c r="AO23" s="12">
        <v>222666</v>
      </c>
      <c r="AP23" s="12">
        <v>251984</v>
      </c>
      <c r="AQ23" s="12">
        <v>233642</v>
      </c>
      <c r="AR23" s="12">
        <v>255777</v>
      </c>
      <c r="AS23" s="12">
        <v>250540.33</v>
      </c>
      <c r="AT23" s="12">
        <v>244643.32</v>
      </c>
      <c r="AU23" s="12">
        <v>246378.65</v>
      </c>
      <c r="AV23" s="12">
        <v>275908.99</v>
      </c>
      <c r="AW23" s="12">
        <v>253255.86</v>
      </c>
      <c r="AX23" s="12">
        <v>243956.46</v>
      </c>
      <c r="AY23" s="12">
        <v>234565.96</v>
      </c>
      <c r="AZ23" s="12">
        <v>342047.18</v>
      </c>
      <c r="BA23" s="12">
        <v>261935.84</v>
      </c>
      <c r="BB23" s="12">
        <v>256900.17</v>
      </c>
      <c r="BC23" s="12">
        <v>243032.6</v>
      </c>
      <c r="BD23" s="12">
        <v>293983.86</v>
      </c>
      <c r="BE23" s="12">
        <v>272374.98</v>
      </c>
      <c r="BF23" s="12">
        <v>267840.34</v>
      </c>
      <c r="BG23" s="12">
        <v>268608.93</v>
      </c>
      <c r="BH23" s="12">
        <v>314277.73</v>
      </c>
      <c r="BI23" s="12">
        <v>287721.93</v>
      </c>
      <c r="BJ23" s="12">
        <v>283414.67</v>
      </c>
      <c r="BK23" s="12">
        <v>297758.17</v>
      </c>
      <c r="BL23" s="12">
        <v>280972.53</v>
      </c>
      <c r="BM23" s="12">
        <v>287943.77</v>
      </c>
      <c r="BN23" s="12">
        <v>286621.94</v>
      </c>
      <c r="BO23" s="12">
        <v>299017.71</v>
      </c>
      <c r="BP23" s="12">
        <v>303017.44</v>
      </c>
      <c r="BQ23" s="12">
        <v>281147.23</v>
      </c>
      <c r="BR23" s="12">
        <v>276405.14</v>
      </c>
      <c r="BS23" s="12">
        <v>303745.46</v>
      </c>
      <c r="BT23" s="12">
        <v>307274.14</v>
      </c>
      <c r="BU23" s="12">
        <v>275347.67</v>
      </c>
      <c r="BV23" s="12">
        <v>281346.36</v>
      </c>
      <c r="BW23" s="12">
        <v>337384.85</v>
      </c>
      <c r="BX23" s="12">
        <v>377456.76</v>
      </c>
      <c r="BY23" s="12">
        <v>330009.36</v>
      </c>
      <c r="BZ23" s="12">
        <v>323854.22</v>
      </c>
      <c r="CA23" s="12">
        <v>349703.65</v>
      </c>
      <c r="CB23" s="12">
        <v>361584.98</v>
      </c>
      <c r="CC23" s="12">
        <v>343572.01</v>
      </c>
      <c r="CD23" s="12">
        <v>366776.58</v>
      </c>
      <c r="CE23" s="12">
        <v>381214.62</v>
      </c>
      <c r="CF23" s="12">
        <v>396901.28</v>
      </c>
      <c r="CG23" s="12">
        <v>373647.83</v>
      </c>
      <c r="CH23" s="12">
        <v>375697.53</v>
      </c>
      <c r="CI23" s="12">
        <v>388419.12</v>
      </c>
      <c r="CJ23" s="12">
        <v>376675.5</v>
      </c>
      <c r="CK23" s="12">
        <v>381896.64</v>
      </c>
      <c r="CL23" s="12">
        <v>383332.2</v>
      </c>
      <c r="CM23" s="12">
        <v>415741.09</v>
      </c>
      <c r="CN23" s="12">
        <v>367389.21</v>
      </c>
      <c r="CO23" s="12">
        <v>340818.74</v>
      </c>
      <c r="CP23" s="12">
        <v>363455.88</v>
      </c>
      <c r="CQ23" s="12">
        <v>371345.81</v>
      </c>
      <c r="CR23" s="12">
        <v>343005.49</v>
      </c>
      <c r="CS23" s="12">
        <v>359092.52</v>
      </c>
      <c r="CT23" s="12">
        <v>355905.13</v>
      </c>
      <c r="CU23" s="12">
        <v>336342.56</v>
      </c>
      <c r="CV23" s="12">
        <v>307326.55</v>
      </c>
      <c r="CW23" s="12">
        <v>312081.78</v>
      </c>
      <c r="CX23" s="12">
        <v>325983.86</v>
      </c>
      <c r="CY23" s="12">
        <v>329959.16</v>
      </c>
      <c r="CZ23" s="12">
        <v>323022.7</v>
      </c>
      <c r="DA23" s="12">
        <v>335663.96</v>
      </c>
    </row>
    <row r="24" spans="1:105" s="12" customFormat="1" ht="12.75">
      <c r="A24" s="12" t="s">
        <v>6</v>
      </c>
      <c r="B24" s="12">
        <v>197187.01</v>
      </c>
      <c r="C24" s="12">
        <v>184879.17</v>
      </c>
      <c r="D24" s="12">
        <v>192716.61</v>
      </c>
      <c r="E24" s="12">
        <v>203875.62</v>
      </c>
      <c r="F24" s="12">
        <v>192860.79</v>
      </c>
      <c r="G24" s="12">
        <v>187554.2</v>
      </c>
      <c r="H24" s="12">
        <v>48774</v>
      </c>
      <c r="I24" s="12">
        <v>35922.84</v>
      </c>
      <c r="J24" s="12">
        <v>27734.76</v>
      </c>
      <c r="K24" s="12">
        <v>37250.02</v>
      </c>
      <c r="L24" s="12">
        <v>35852.3</v>
      </c>
      <c r="M24" s="12">
        <v>35839.83</v>
      </c>
      <c r="N24" s="12">
        <v>39635.19</v>
      </c>
      <c r="O24" s="12">
        <v>39787.84</v>
      </c>
      <c r="P24" s="12">
        <v>37556.04</v>
      </c>
      <c r="Q24" s="12">
        <v>43442.8</v>
      </c>
      <c r="R24" s="12">
        <v>48846.11</v>
      </c>
      <c r="S24" s="12">
        <v>44057.91</v>
      </c>
      <c r="T24" s="12">
        <v>57823.8</v>
      </c>
      <c r="U24" s="12">
        <v>61642.09</v>
      </c>
      <c r="V24" s="12">
        <v>42127.81</v>
      </c>
      <c r="W24" s="12">
        <v>42796.85</v>
      </c>
      <c r="X24" s="12">
        <v>59636.17</v>
      </c>
      <c r="Y24" s="12">
        <v>52776.21</v>
      </c>
      <c r="Z24" s="12">
        <v>45302.08</v>
      </c>
      <c r="AA24" s="12">
        <v>52357.64</v>
      </c>
      <c r="AB24" s="12">
        <v>56897.6</v>
      </c>
      <c r="AC24" s="12">
        <v>36091.99</v>
      </c>
      <c r="AD24" s="12">
        <v>38137.94</v>
      </c>
      <c r="AE24" s="12">
        <v>50686.54</v>
      </c>
      <c r="AF24" s="12">
        <v>53455.51</v>
      </c>
      <c r="AG24" s="12">
        <v>33039.11</v>
      </c>
      <c r="AH24" s="12">
        <v>42012.99</v>
      </c>
      <c r="AI24" s="12">
        <v>41198.73</v>
      </c>
      <c r="AJ24" s="12">
        <v>54311.46</v>
      </c>
      <c r="AK24" s="12">
        <v>53356.11</v>
      </c>
      <c r="AL24" s="12">
        <v>51231.9</v>
      </c>
      <c r="AM24" s="12">
        <v>43838</v>
      </c>
      <c r="AN24" s="12">
        <v>52039</v>
      </c>
      <c r="AO24" s="12">
        <v>47213</v>
      </c>
      <c r="AP24" s="12">
        <v>38577</v>
      </c>
      <c r="AQ24" s="12">
        <v>42778</v>
      </c>
      <c r="AR24" s="12">
        <v>46605</v>
      </c>
      <c r="AS24" s="12">
        <v>23597.27</v>
      </c>
      <c r="AT24" s="12">
        <v>42932.82</v>
      </c>
      <c r="AU24" s="12">
        <v>36450.44</v>
      </c>
      <c r="AV24" s="12">
        <v>34775.06</v>
      </c>
      <c r="AW24" s="12">
        <v>39424.7</v>
      </c>
      <c r="AX24" s="12">
        <v>34633.98</v>
      </c>
      <c r="AY24" s="12">
        <v>46702.54</v>
      </c>
      <c r="AZ24" s="21">
        <v>-8486.26</v>
      </c>
      <c r="BA24" s="12">
        <v>26244.8</v>
      </c>
      <c r="BB24" s="12">
        <v>35038.5</v>
      </c>
      <c r="BC24" s="12">
        <v>44015.8</v>
      </c>
      <c r="BD24" s="12">
        <v>40031.06</v>
      </c>
      <c r="BE24" s="12">
        <v>31180.75</v>
      </c>
      <c r="BF24" s="12">
        <v>35981.92</v>
      </c>
      <c r="BG24" s="12">
        <v>40482.99</v>
      </c>
      <c r="BH24" s="12">
        <v>29310.11</v>
      </c>
      <c r="BI24" s="12">
        <v>23495.06</v>
      </c>
      <c r="BJ24" s="12">
        <v>27275.96</v>
      </c>
      <c r="BK24" s="12">
        <v>41098.41</v>
      </c>
      <c r="BL24" s="12">
        <v>25878.56</v>
      </c>
      <c r="BM24" s="12">
        <v>21614.46</v>
      </c>
      <c r="BN24" s="12">
        <v>29480.39</v>
      </c>
      <c r="BO24" s="12">
        <v>39945.56</v>
      </c>
      <c r="BP24" s="12">
        <v>32340.64</v>
      </c>
      <c r="BQ24" s="12">
        <v>51983.7</v>
      </c>
      <c r="BR24" s="12">
        <v>61727.23</v>
      </c>
      <c r="BS24" s="12">
        <v>58482.06</v>
      </c>
      <c r="BT24" s="12">
        <v>53143.29</v>
      </c>
      <c r="BU24" s="12">
        <v>55317.08</v>
      </c>
      <c r="BV24" s="12">
        <v>41388.51</v>
      </c>
      <c r="BW24" s="12">
        <v>44449.49</v>
      </c>
      <c r="BX24" s="12">
        <v>31617.56</v>
      </c>
      <c r="BY24" s="12">
        <v>34116.32</v>
      </c>
      <c r="BZ24" s="12">
        <v>40926.32</v>
      </c>
      <c r="CA24" s="12">
        <v>40958.72</v>
      </c>
      <c r="CB24" s="12">
        <v>26518.66</v>
      </c>
      <c r="CC24" s="12">
        <v>42047.71</v>
      </c>
      <c r="CD24" s="12">
        <v>40784.95</v>
      </c>
      <c r="CE24" s="12">
        <v>25915.49</v>
      </c>
      <c r="CF24" s="12">
        <v>17026.43</v>
      </c>
      <c r="CG24" s="12">
        <v>18027.41</v>
      </c>
      <c r="CH24" s="12">
        <v>33641.1</v>
      </c>
      <c r="CI24" s="12">
        <v>22708.54</v>
      </c>
      <c r="CJ24" s="12">
        <v>15356.74</v>
      </c>
      <c r="CK24" s="12">
        <v>15361.23</v>
      </c>
      <c r="CL24" s="12">
        <v>25234.72</v>
      </c>
      <c r="CM24" s="12">
        <v>14035.15</v>
      </c>
      <c r="CN24" s="12">
        <v>18183.55</v>
      </c>
      <c r="CO24" s="12">
        <v>36500.65</v>
      </c>
      <c r="CP24" s="12">
        <v>28158.32</v>
      </c>
      <c r="CQ24" s="12">
        <v>43676.82</v>
      </c>
      <c r="CR24" s="12">
        <v>38478.04</v>
      </c>
      <c r="CS24" s="12">
        <v>30982.93</v>
      </c>
      <c r="CT24" s="12">
        <v>22298.06</v>
      </c>
      <c r="CU24" s="12">
        <v>35360.06</v>
      </c>
      <c r="CV24" s="12">
        <v>66555.25</v>
      </c>
      <c r="CW24" s="12">
        <v>59604.19</v>
      </c>
      <c r="CX24" s="12">
        <v>48603.52</v>
      </c>
      <c r="CY24" s="12">
        <v>42813.73</v>
      </c>
      <c r="CZ24" s="12">
        <v>55411.48</v>
      </c>
      <c r="DA24" s="12">
        <v>49988.73</v>
      </c>
    </row>
    <row r="25" spans="1:105" s="12" customFormat="1" ht="12.75">
      <c r="A25" s="12" t="s">
        <v>44</v>
      </c>
      <c r="B25" s="12">
        <v>9715.58</v>
      </c>
      <c r="C25" s="12">
        <v>9999.24</v>
      </c>
      <c r="D25" s="12">
        <v>6932.64</v>
      </c>
      <c r="E25" s="12">
        <v>4914.67</v>
      </c>
      <c r="F25" s="12">
        <v>5213.93</v>
      </c>
      <c r="G25" s="12">
        <v>4971.93</v>
      </c>
      <c r="H25" s="12">
        <v>4561.86</v>
      </c>
      <c r="I25" s="12">
        <v>7844.87</v>
      </c>
      <c r="J25" s="12">
        <v>5757.22</v>
      </c>
      <c r="K25" s="12">
        <v>9623.63</v>
      </c>
      <c r="L25" s="12">
        <v>8530.84</v>
      </c>
      <c r="M25" s="12">
        <v>8139.75</v>
      </c>
      <c r="N25" s="12">
        <v>3673.63</v>
      </c>
      <c r="O25" s="12">
        <v>3919.05</v>
      </c>
      <c r="P25" s="12">
        <v>2740.69</v>
      </c>
      <c r="Q25" s="12">
        <v>6828.12</v>
      </c>
      <c r="R25" s="12">
        <v>2252.99</v>
      </c>
      <c r="S25" s="12">
        <v>3246.33</v>
      </c>
      <c r="T25" s="12">
        <v>3973.31</v>
      </c>
      <c r="U25" s="12">
        <v>7279.57</v>
      </c>
      <c r="V25" s="12">
        <v>4970.02</v>
      </c>
      <c r="W25" s="12">
        <v>1698.61</v>
      </c>
      <c r="X25" s="12">
        <v>6948.74</v>
      </c>
      <c r="Y25" s="12">
        <v>5396.65</v>
      </c>
      <c r="Z25" s="12">
        <v>4509.23</v>
      </c>
      <c r="AA25" s="12">
        <v>3463.61</v>
      </c>
      <c r="AB25" s="12">
        <v>9556.05</v>
      </c>
      <c r="AC25" s="12">
        <v>5235.02</v>
      </c>
      <c r="AD25" s="12">
        <v>4611.44</v>
      </c>
      <c r="AE25" s="12">
        <v>4141.61</v>
      </c>
      <c r="AF25" s="12">
        <v>6845.89</v>
      </c>
      <c r="AG25" s="12">
        <v>5331.22</v>
      </c>
      <c r="AH25" s="12">
        <v>5898</v>
      </c>
      <c r="AI25" s="12">
        <v>6354.83</v>
      </c>
      <c r="AJ25" s="12">
        <v>5569.32</v>
      </c>
      <c r="AK25" s="12">
        <v>4874.77</v>
      </c>
      <c r="AL25" s="12">
        <v>6621.63</v>
      </c>
      <c r="AM25" s="12">
        <v>5291</v>
      </c>
      <c r="AN25" s="12">
        <v>5190</v>
      </c>
      <c r="AO25" s="12">
        <v>10264</v>
      </c>
      <c r="AP25" s="12">
        <v>10466</v>
      </c>
      <c r="AQ25" s="12">
        <v>9314</v>
      </c>
      <c r="AR25" s="12">
        <v>12563</v>
      </c>
      <c r="AS25" s="12">
        <v>9994.87</v>
      </c>
      <c r="AT25" s="12">
        <v>10159.61</v>
      </c>
      <c r="AU25" s="12">
        <v>9042.86</v>
      </c>
      <c r="AV25" s="12">
        <v>8337.24</v>
      </c>
      <c r="AW25" s="12">
        <v>8145.42</v>
      </c>
      <c r="AX25" s="12">
        <v>6480.76</v>
      </c>
      <c r="AY25" s="12">
        <v>5758.02</v>
      </c>
      <c r="AZ25" s="12">
        <v>13113.08</v>
      </c>
      <c r="BA25" s="12">
        <v>12742.14</v>
      </c>
      <c r="BB25" s="12">
        <v>11392.12</v>
      </c>
      <c r="BC25" s="12">
        <v>13248.12</v>
      </c>
      <c r="BD25" s="12">
        <v>14095.05</v>
      </c>
      <c r="BE25" s="12">
        <v>10835.88</v>
      </c>
      <c r="BF25" s="12">
        <v>10025.66</v>
      </c>
      <c r="BG25" s="12">
        <v>14150.78</v>
      </c>
      <c r="BH25" s="12">
        <v>16172.76</v>
      </c>
      <c r="BI25" s="12">
        <v>13752.93</v>
      </c>
      <c r="BJ25" s="12">
        <v>13228.46</v>
      </c>
      <c r="BK25" s="12">
        <v>16793.8</v>
      </c>
      <c r="BL25" s="12">
        <v>17471.15</v>
      </c>
      <c r="BM25" s="12">
        <v>15896.74</v>
      </c>
      <c r="BN25" s="12">
        <v>16962.85</v>
      </c>
      <c r="BO25" s="12">
        <v>17542.52</v>
      </c>
      <c r="BP25" s="12">
        <v>10458.04</v>
      </c>
      <c r="BQ25" s="12">
        <v>9425.12</v>
      </c>
      <c r="BR25" s="12">
        <v>9695.19</v>
      </c>
      <c r="BS25" s="12">
        <v>9764.46</v>
      </c>
      <c r="BT25" s="12">
        <v>9663.17</v>
      </c>
      <c r="BU25" s="12">
        <v>15052.3</v>
      </c>
      <c r="BV25" s="12">
        <v>15076.94</v>
      </c>
      <c r="BW25" s="12">
        <v>17108.83</v>
      </c>
      <c r="BX25" s="12">
        <v>14253.24</v>
      </c>
      <c r="BY25" s="12">
        <v>15531.19</v>
      </c>
      <c r="BZ25" s="12">
        <v>15562.38</v>
      </c>
      <c r="CA25" s="12">
        <v>15558.54</v>
      </c>
      <c r="CB25" s="12">
        <v>15564.7</v>
      </c>
      <c r="CC25" s="12">
        <v>17526.86</v>
      </c>
      <c r="CD25" s="12">
        <v>20054.61</v>
      </c>
      <c r="CE25" s="12">
        <v>20008.71</v>
      </c>
      <c r="CF25" s="12">
        <v>20056.5</v>
      </c>
      <c r="CG25" s="12">
        <v>18661.73</v>
      </c>
      <c r="CH25" s="12">
        <v>24046.01</v>
      </c>
      <c r="CI25" s="12">
        <v>23792.54</v>
      </c>
      <c r="CJ25" s="12">
        <v>24496.96</v>
      </c>
      <c r="CK25" s="12">
        <v>22815.45</v>
      </c>
      <c r="CL25" s="12">
        <v>26188.38</v>
      </c>
      <c r="CM25" s="12">
        <v>10794.53</v>
      </c>
      <c r="CN25" s="12">
        <v>19664.99</v>
      </c>
      <c r="CO25" s="12">
        <v>20813.96</v>
      </c>
      <c r="CP25" s="12">
        <v>16668.06</v>
      </c>
      <c r="CQ25" s="12">
        <v>16920.01</v>
      </c>
      <c r="CR25" s="12">
        <v>19330.89</v>
      </c>
      <c r="CS25" s="12">
        <v>24145.24</v>
      </c>
      <c r="CT25" s="12">
        <v>20425.68</v>
      </c>
      <c r="CU25" s="12">
        <v>21822.15</v>
      </c>
      <c r="CV25" s="12">
        <v>20985.78</v>
      </c>
      <c r="CW25" s="12">
        <v>29988.9</v>
      </c>
      <c r="CX25" s="12">
        <v>14282.83</v>
      </c>
      <c r="CY25" s="12">
        <v>3194.15</v>
      </c>
      <c r="CZ25" s="12">
        <v>3073.81</v>
      </c>
      <c r="DA25" s="12">
        <v>19217.71</v>
      </c>
    </row>
    <row r="26" spans="1:105" s="12" customFormat="1" ht="12.75">
      <c r="A26" s="12" t="s">
        <v>43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270448</v>
      </c>
      <c r="AH26" s="12">
        <v>270484</v>
      </c>
      <c r="AI26" s="12">
        <v>275136</v>
      </c>
      <c r="AJ26" s="12">
        <v>275168</v>
      </c>
      <c r="AK26" s="12">
        <v>275168</v>
      </c>
      <c r="AL26" s="12">
        <v>275215</v>
      </c>
      <c r="AM26" s="12">
        <v>281436</v>
      </c>
      <c r="AN26" s="12">
        <v>281436</v>
      </c>
      <c r="AO26" s="12">
        <v>281436</v>
      </c>
      <c r="AP26" s="12">
        <v>281485</v>
      </c>
      <c r="AQ26" s="12">
        <v>288707</v>
      </c>
      <c r="AR26" s="12">
        <v>288741</v>
      </c>
      <c r="AS26" s="12">
        <v>287896.96</v>
      </c>
      <c r="AT26" s="12">
        <v>288201.94</v>
      </c>
      <c r="AU26" s="12">
        <v>298266.8</v>
      </c>
      <c r="AV26" s="12">
        <v>298942.93</v>
      </c>
      <c r="AW26" s="12">
        <v>298942.93</v>
      </c>
      <c r="AX26" s="12">
        <v>298975.17</v>
      </c>
      <c r="AY26" s="12">
        <v>309042.37</v>
      </c>
      <c r="AZ26" s="12">
        <v>309101.78</v>
      </c>
      <c r="BA26" s="12">
        <v>309105.81</v>
      </c>
      <c r="BB26" s="12">
        <v>309105.81</v>
      </c>
      <c r="BC26" s="12">
        <v>320402.55</v>
      </c>
      <c r="BD26" s="12">
        <v>320402.55</v>
      </c>
      <c r="BE26" s="12">
        <v>320402.55</v>
      </c>
      <c r="BF26" s="12">
        <v>319726.42</v>
      </c>
      <c r="BG26" s="12">
        <v>334501.57</v>
      </c>
      <c r="BH26" s="12">
        <v>334556.69</v>
      </c>
      <c r="BI26" s="12">
        <v>334556.69</v>
      </c>
      <c r="BJ26" s="12">
        <v>334556.69</v>
      </c>
      <c r="BK26" s="12">
        <v>341008.59</v>
      </c>
      <c r="BL26" s="12">
        <v>341008.59</v>
      </c>
      <c r="BM26" s="12">
        <v>341008.59</v>
      </c>
      <c r="BN26" s="12">
        <v>341058.9</v>
      </c>
      <c r="BO26" s="12">
        <v>356710.64</v>
      </c>
      <c r="BP26" s="12">
        <v>356766.8</v>
      </c>
      <c r="BQ26" s="12">
        <v>356789.42</v>
      </c>
      <c r="BR26" s="12">
        <v>357541.99</v>
      </c>
      <c r="BS26" s="12">
        <v>382308.68</v>
      </c>
      <c r="BT26" s="12">
        <v>382129.24</v>
      </c>
      <c r="BU26" s="12">
        <v>383440.46</v>
      </c>
      <c r="BV26" s="12">
        <v>383756.88</v>
      </c>
      <c r="BW26" s="12">
        <v>370384.17</v>
      </c>
      <c r="BX26" s="12">
        <v>370733.87</v>
      </c>
      <c r="BY26" s="12">
        <v>370972.68</v>
      </c>
      <c r="BZ26" s="12">
        <v>371134.27</v>
      </c>
      <c r="CA26" s="12">
        <v>390971.62</v>
      </c>
      <c r="CB26" s="12">
        <v>391128.66</v>
      </c>
      <c r="CC26" s="12">
        <v>391128.66</v>
      </c>
      <c r="CD26" s="12">
        <v>391203.8</v>
      </c>
      <c r="CE26" s="12">
        <v>399887.41</v>
      </c>
      <c r="CF26" s="12">
        <v>399931.35</v>
      </c>
      <c r="CG26" s="12">
        <v>400220.34</v>
      </c>
      <c r="CH26" s="12">
        <v>400527.01</v>
      </c>
      <c r="CI26" s="12">
        <v>399122.1</v>
      </c>
      <c r="CJ26" s="12">
        <v>398804.25</v>
      </c>
      <c r="CK26" s="12">
        <v>399017.32</v>
      </c>
      <c r="CL26" s="12">
        <v>399098.96</v>
      </c>
      <c r="CM26" s="12">
        <v>394854.2</v>
      </c>
      <c r="CN26" s="12">
        <v>395649.41</v>
      </c>
      <c r="CO26" s="12">
        <v>393701.88</v>
      </c>
      <c r="CP26" s="12">
        <v>393701.88</v>
      </c>
      <c r="CQ26" s="12">
        <v>392202.98</v>
      </c>
      <c r="CR26" s="12">
        <v>392241.85</v>
      </c>
      <c r="CS26" s="12">
        <v>390167.31</v>
      </c>
      <c r="CT26" s="12">
        <v>390192.27</v>
      </c>
      <c r="CU26" s="12">
        <v>386284.34</v>
      </c>
      <c r="CV26" s="12">
        <v>386284.34</v>
      </c>
      <c r="CW26" s="12">
        <v>386386.23</v>
      </c>
      <c r="CX26" s="12">
        <v>385499.06</v>
      </c>
      <c r="CY26" s="12">
        <v>394479</v>
      </c>
      <c r="CZ26" s="12">
        <v>396940.38</v>
      </c>
      <c r="DA26" s="12">
        <v>397159.15</v>
      </c>
    </row>
    <row r="27" spans="1:105" s="12" customFormat="1" ht="12.75">
      <c r="A27" s="12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1000</v>
      </c>
      <c r="BU27" s="12">
        <v>0</v>
      </c>
      <c r="BV27" s="12">
        <v>0</v>
      </c>
      <c r="BW27" s="12">
        <v>0</v>
      </c>
      <c r="BX27" s="12">
        <v>25000</v>
      </c>
      <c r="BY27" s="12">
        <v>25000</v>
      </c>
      <c r="BZ27" s="12">
        <v>25000</v>
      </c>
      <c r="CA27" s="12">
        <v>25000</v>
      </c>
      <c r="CB27" s="12">
        <v>25000</v>
      </c>
      <c r="CC27" s="12">
        <v>25000</v>
      </c>
      <c r="CD27" s="12">
        <v>25000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</row>
    <row r="28" spans="1:105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</row>
    <row r="29" spans="1:105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</row>
    <row r="30" spans="1:105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</row>
    <row r="31" spans="2:122" s="12" customFormat="1" ht="12.75">
      <c r="B31" s="12">
        <f aca="true" t="shared" si="9" ref="B31:L31">SUM(B23:B30)</f>
        <v>215337.68</v>
      </c>
      <c r="C31" s="12">
        <f t="shared" si="9"/>
        <v>215692.22</v>
      </c>
      <c r="D31" s="12">
        <f t="shared" si="9"/>
        <v>220458.86</v>
      </c>
      <c r="E31" s="12">
        <f t="shared" si="9"/>
        <v>229488.2</v>
      </c>
      <c r="F31" s="12">
        <f t="shared" si="9"/>
        <v>236609.19</v>
      </c>
      <c r="G31" s="12">
        <f t="shared" si="9"/>
        <v>229943.05</v>
      </c>
      <c r="H31" s="12">
        <f t="shared" si="9"/>
        <v>245317.58</v>
      </c>
      <c r="I31" s="12">
        <f t="shared" si="9"/>
        <v>248662.33</v>
      </c>
      <c r="J31" s="12">
        <f t="shared" si="9"/>
        <v>230578.52000000002</v>
      </c>
      <c r="K31" s="12">
        <f t="shared" si="9"/>
        <v>236532.58</v>
      </c>
      <c r="L31" s="12">
        <f t="shared" si="9"/>
        <v>231573.38999999998</v>
      </c>
      <c r="M31" s="12">
        <f aca="true" t="shared" si="10" ref="M31:AD31">SUM(M23:M30)</f>
        <v>232275.09000000003</v>
      </c>
      <c r="N31" s="12">
        <f t="shared" si="10"/>
        <v>228200.06</v>
      </c>
      <c r="O31" s="12">
        <f t="shared" si="10"/>
        <v>244800.88999999998</v>
      </c>
      <c r="P31" s="12">
        <f t="shared" si="10"/>
        <v>242363.04</v>
      </c>
      <c r="Q31" s="12">
        <f t="shared" si="10"/>
        <v>243462.05</v>
      </c>
      <c r="R31" s="12">
        <f t="shared" si="10"/>
        <v>240989.05</v>
      </c>
      <c r="S31" s="12">
        <f t="shared" si="10"/>
        <v>250723.03</v>
      </c>
      <c r="T31" s="12">
        <f t="shared" si="10"/>
        <v>256932.5</v>
      </c>
      <c r="U31" s="12">
        <f t="shared" si="10"/>
        <v>261572.87</v>
      </c>
      <c r="V31" s="12">
        <f t="shared" si="10"/>
        <v>253263.28</v>
      </c>
      <c r="W31" s="12">
        <f t="shared" si="10"/>
        <v>260236.69999999998</v>
      </c>
      <c r="X31" s="12">
        <f t="shared" si="10"/>
        <v>269697.70999999996</v>
      </c>
      <c r="Y31" s="12">
        <f t="shared" si="10"/>
        <v>275584.88</v>
      </c>
      <c r="Z31" s="12">
        <f t="shared" si="10"/>
        <v>259395.04</v>
      </c>
      <c r="AA31" s="12">
        <f t="shared" si="10"/>
        <v>266842.55</v>
      </c>
      <c r="AB31" s="12">
        <f t="shared" si="10"/>
        <v>286020.44999999995</v>
      </c>
      <c r="AC31" s="12">
        <f t="shared" si="10"/>
        <v>260766.61</v>
      </c>
      <c r="AD31" s="12">
        <f t="shared" si="10"/>
        <v>259693.93</v>
      </c>
      <c r="AE31" s="12">
        <f aca="true" t="shared" si="11" ref="AE31:AM31">SUM(AE23:AE30)</f>
        <v>273711.97</v>
      </c>
      <c r="AF31" s="12">
        <f t="shared" si="11"/>
        <v>287771.43</v>
      </c>
      <c r="AG31" s="12">
        <f t="shared" si="11"/>
        <v>540816.72</v>
      </c>
      <c r="AH31" s="12">
        <f t="shared" si="11"/>
        <v>540915.26</v>
      </c>
      <c r="AI31" s="12">
        <f t="shared" si="11"/>
        <v>548560.4299999999</v>
      </c>
      <c r="AJ31" s="12">
        <f t="shared" si="11"/>
        <v>543697.0800000001</v>
      </c>
      <c r="AK31" s="12">
        <f t="shared" si="11"/>
        <v>541630.99</v>
      </c>
      <c r="AL31" s="12">
        <f t="shared" si="11"/>
        <v>554779.11</v>
      </c>
      <c r="AM31" s="12">
        <f t="shared" si="11"/>
        <v>564535</v>
      </c>
      <c r="AN31" s="12">
        <f aca="true" t="shared" si="12" ref="AN31:BS31">SUM(AN23:AN30)</f>
        <v>582469</v>
      </c>
      <c r="AO31" s="12">
        <f t="shared" si="12"/>
        <v>561579</v>
      </c>
      <c r="AP31" s="12">
        <f t="shared" si="12"/>
        <v>582512</v>
      </c>
      <c r="AQ31" s="12">
        <f t="shared" si="12"/>
        <v>574441</v>
      </c>
      <c r="AR31" s="12">
        <f t="shared" si="12"/>
        <v>603686</v>
      </c>
      <c r="AS31" s="12">
        <f t="shared" si="12"/>
        <v>572029.4299999999</v>
      </c>
      <c r="AT31" s="12">
        <f t="shared" si="12"/>
        <v>585937.69</v>
      </c>
      <c r="AU31" s="12">
        <f t="shared" si="12"/>
        <v>590138.75</v>
      </c>
      <c r="AV31" s="12">
        <f t="shared" si="12"/>
        <v>617964.22</v>
      </c>
      <c r="AW31" s="12">
        <f t="shared" si="12"/>
        <v>599768.9099999999</v>
      </c>
      <c r="AX31" s="12">
        <f t="shared" si="12"/>
        <v>584046.37</v>
      </c>
      <c r="AY31" s="12">
        <f t="shared" si="12"/>
        <v>596068.89</v>
      </c>
      <c r="AZ31" s="12">
        <f t="shared" si="12"/>
        <v>655775.78</v>
      </c>
      <c r="BA31" s="12">
        <f t="shared" si="12"/>
        <v>610028.5900000001</v>
      </c>
      <c r="BB31" s="12">
        <f>SUM(BB23:BB30)</f>
        <v>612436.6000000001</v>
      </c>
      <c r="BC31" s="12">
        <f>SUM(BC23:BC30)</f>
        <v>620699.0700000001</v>
      </c>
      <c r="BD31" s="12">
        <f t="shared" si="12"/>
        <v>668512.52</v>
      </c>
      <c r="BE31" s="12">
        <f t="shared" si="12"/>
        <v>634794.1599999999</v>
      </c>
      <c r="BF31" s="12">
        <f t="shared" si="12"/>
        <v>633574.34</v>
      </c>
      <c r="BG31" s="12">
        <f t="shared" si="12"/>
        <v>657744.27</v>
      </c>
      <c r="BH31" s="12">
        <f t="shared" si="12"/>
        <v>694317.29</v>
      </c>
      <c r="BI31" s="12">
        <f t="shared" si="12"/>
        <v>659526.61</v>
      </c>
      <c r="BJ31" s="12">
        <f t="shared" si="12"/>
        <v>658475.78</v>
      </c>
      <c r="BK31" s="12">
        <f t="shared" si="12"/>
        <v>696658.97</v>
      </c>
      <c r="BL31" s="12">
        <f t="shared" si="12"/>
        <v>665330.8300000001</v>
      </c>
      <c r="BM31" s="12">
        <f t="shared" si="12"/>
        <v>666463.56</v>
      </c>
      <c r="BN31" s="12">
        <f t="shared" si="12"/>
        <v>674124.0800000001</v>
      </c>
      <c r="BO31" s="12">
        <f t="shared" si="12"/>
        <v>713216.43</v>
      </c>
      <c r="BP31" s="12">
        <f t="shared" si="12"/>
        <v>702582.9199999999</v>
      </c>
      <c r="BQ31" s="12">
        <f t="shared" si="12"/>
        <v>699345.47</v>
      </c>
      <c r="BR31" s="12">
        <f t="shared" si="12"/>
        <v>705369.55</v>
      </c>
      <c r="BS31" s="12">
        <f t="shared" si="12"/>
        <v>754300.66</v>
      </c>
      <c r="BT31" s="12">
        <f aca="true" t="shared" si="13" ref="BT31:CY31">SUM(BT23:BT30)</f>
        <v>753209.84</v>
      </c>
      <c r="BU31" s="12">
        <f t="shared" si="13"/>
        <v>729157.51</v>
      </c>
      <c r="BV31" s="12">
        <f t="shared" si="13"/>
        <v>721568.69</v>
      </c>
      <c r="BW31" s="12">
        <f>SUM(BW23:BW30)</f>
        <v>769327.34</v>
      </c>
      <c r="BX31" s="12">
        <f>SUM(BX23:BX30)</f>
        <v>819061.4299999999</v>
      </c>
      <c r="BY31" s="12">
        <f>SUM(BY23:BY30)</f>
        <v>775629.55</v>
      </c>
      <c r="BZ31" s="12">
        <f>SUM(BZ23:BZ30)</f>
        <v>776477.19</v>
      </c>
      <c r="CA31" s="12">
        <f t="shared" si="13"/>
        <v>822192.53</v>
      </c>
      <c r="CB31" s="12">
        <f t="shared" si="13"/>
        <v>819797</v>
      </c>
      <c r="CC31" s="12">
        <f t="shared" si="13"/>
        <v>819275.24</v>
      </c>
      <c r="CD31" s="12">
        <f t="shared" si="13"/>
        <v>843819.94</v>
      </c>
      <c r="CE31" s="12">
        <f t="shared" si="13"/>
        <v>827026.23</v>
      </c>
      <c r="CF31" s="12">
        <f t="shared" si="13"/>
        <v>833915.56</v>
      </c>
      <c r="CG31" s="12">
        <f t="shared" si="13"/>
        <v>810557.31</v>
      </c>
      <c r="CH31" s="12">
        <f t="shared" si="13"/>
        <v>833911.65</v>
      </c>
      <c r="CI31" s="12">
        <f t="shared" si="13"/>
        <v>834042.2999999999</v>
      </c>
      <c r="CJ31" s="12">
        <f t="shared" si="13"/>
        <v>815333.45</v>
      </c>
      <c r="CK31" s="12">
        <f t="shared" si="13"/>
        <v>819090.64</v>
      </c>
      <c r="CL31" s="12">
        <f t="shared" si="13"/>
        <v>833854.26</v>
      </c>
      <c r="CM31" s="12">
        <f>SUM(CM23:CM30)</f>
        <v>835424.9700000001</v>
      </c>
      <c r="CN31" s="12">
        <f t="shared" si="13"/>
        <v>800887.1599999999</v>
      </c>
      <c r="CO31" s="12">
        <f t="shared" si="13"/>
        <v>791835.23</v>
      </c>
      <c r="CP31" s="12">
        <f t="shared" si="13"/>
        <v>801984.14</v>
      </c>
      <c r="CQ31" s="12">
        <f t="shared" si="13"/>
        <v>824145.62</v>
      </c>
      <c r="CR31" s="12">
        <f t="shared" si="13"/>
        <v>793056.27</v>
      </c>
      <c r="CS31" s="12">
        <f t="shared" si="13"/>
        <v>804388</v>
      </c>
      <c r="CT31" s="12">
        <f t="shared" si="13"/>
        <v>788821.14</v>
      </c>
      <c r="CU31" s="12">
        <f>SUM(CU23:CU30)</f>
        <v>779809.1100000001</v>
      </c>
      <c r="CV31" s="12">
        <f t="shared" si="13"/>
        <v>781151.9199999999</v>
      </c>
      <c r="CW31" s="12">
        <f t="shared" si="13"/>
        <v>788061.1000000001</v>
      </c>
      <c r="CX31" s="12">
        <f t="shared" si="13"/>
        <v>774369.27</v>
      </c>
      <c r="CY31" s="12">
        <f t="shared" si="13"/>
        <v>770446.04</v>
      </c>
      <c r="CZ31" s="12">
        <f aca="true" t="shared" si="14" ref="CZ31:DR31">SUM(CZ23:CZ30)</f>
        <v>778448.37</v>
      </c>
      <c r="DA31" s="12">
        <f>SUM(DA23:DA30)</f>
        <v>802029.55</v>
      </c>
      <c r="DB31" s="12">
        <f t="shared" si="14"/>
        <v>0</v>
      </c>
      <c r="DC31" s="12">
        <f t="shared" si="14"/>
        <v>0</v>
      </c>
      <c r="DD31" s="12">
        <f t="shared" si="14"/>
        <v>0</v>
      </c>
      <c r="DE31" s="12">
        <f t="shared" si="14"/>
        <v>0</v>
      </c>
      <c r="DF31" s="12">
        <f t="shared" si="14"/>
        <v>0</v>
      </c>
      <c r="DG31" s="12">
        <f t="shared" si="14"/>
        <v>0</v>
      </c>
      <c r="DH31" s="12">
        <f t="shared" si="14"/>
        <v>0</v>
      </c>
      <c r="DI31" s="12">
        <f t="shared" si="14"/>
        <v>0</v>
      </c>
      <c r="DJ31" s="12">
        <f t="shared" si="14"/>
        <v>0</v>
      </c>
      <c r="DK31" s="12">
        <f t="shared" si="14"/>
        <v>0</v>
      </c>
      <c r="DL31" s="12">
        <f t="shared" si="14"/>
        <v>0</v>
      </c>
      <c r="DM31" s="12">
        <f t="shared" si="14"/>
        <v>0</v>
      </c>
      <c r="DN31" s="12">
        <f t="shared" si="14"/>
        <v>0</v>
      </c>
      <c r="DO31" s="12">
        <f t="shared" si="14"/>
        <v>0</v>
      </c>
      <c r="DP31" s="12">
        <f t="shared" si="14"/>
        <v>0</v>
      </c>
      <c r="DQ31" s="12">
        <f t="shared" si="14"/>
        <v>0</v>
      </c>
      <c r="DR31" s="12">
        <f t="shared" si="14"/>
        <v>0</v>
      </c>
    </row>
    <row r="33" spans="1:129" ht="12.75">
      <c r="A33" s="12" t="s">
        <v>12</v>
      </c>
      <c r="B33" s="12">
        <v>28512.42</v>
      </c>
      <c r="C33" s="12">
        <v>30603.49</v>
      </c>
      <c r="D33" s="12">
        <v>28496.1</v>
      </c>
      <c r="E33" s="12">
        <v>58491.5</v>
      </c>
      <c r="F33" s="12">
        <v>57436.79</v>
      </c>
      <c r="G33" s="12">
        <v>44724.43</v>
      </c>
      <c r="H33" s="12">
        <v>32381.2</v>
      </c>
      <c r="I33" s="12">
        <v>22774.11</v>
      </c>
      <c r="J33" s="12">
        <v>36191.16</v>
      </c>
      <c r="K33" s="12">
        <v>23343.48</v>
      </c>
      <c r="L33" s="12">
        <v>26858.93</v>
      </c>
      <c r="M33" s="12">
        <v>32918.42</v>
      </c>
      <c r="N33" s="12">
        <v>37934.44</v>
      </c>
      <c r="O33" s="12">
        <v>40572.32</v>
      </c>
      <c r="P33" s="12">
        <v>49578.9</v>
      </c>
      <c r="Q33" s="12">
        <v>52729.35</v>
      </c>
      <c r="R33" s="12">
        <v>51500.7</v>
      </c>
      <c r="S33" s="12">
        <v>48557.25</v>
      </c>
      <c r="T33" s="12">
        <v>45446.53</v>
      </c>
      <c r="U33" s="12">
        <v>44394.09</v>
      </c>
      <c r="V33" s="12">
        <v>44867.74</v>
      </c>
      <c r="W33" s="12">
        <v>65561.17</v>
      </c>
      <c r="X33" s="12">
        <v>53443.16</v>
      </c>
      <c r="Y33" s="12">
        <v>45602</v>
      </c>
      <c r="Z33" s="12">
        <v>53917.7</v>
      </c>
      <c r="AA33" s="12">
        <v>56951.36</v>
      </c>
      <c r="AB33" s="12">
        <v>36820.3</v>
      </c>
      <c r="AC33" s="12">
        <v>45082.11</v>
      </c>
      <c r="AD33" s="12">
        <v>53678.39</v>
      </c>
      <c r="AE33" s="12">
        <v>55581.96</v>
      </c>
      <c r="AF33" s="12">
        <v>38186.8</v>
      </c>
      <c r="AG33" s="12">
        <v>47367.32</v>
      </c>
      <c r="AH33" s="12">
        <v>46454.15</v>
      </c>
      <c r="AI33" s="12">
        <v>54571.56</v>
      </c>
      <c r="AJ33" s="12">
        <v>57205.82</v>
      </c>
      <c r="AK33" s="12">
        <v>53814</v>
      </c>
      <c r="AL33" s="12">
        <v>46663.21</v>
      </c>
      <c r="AM33" s="12">
        <v>54156</v>
      </c>
      <c r="AN33" s="12">
        <v>62137</v>
      </c>
      <c r="AO33" s="12">
        <v>41841</v>
      </c>
      <c r="AP33" s="12">
        <v>42959</v>
      </c>
      <c r="AQ33" s="12">
        <v>49485</v>
      </c>
      <c r="AR33" s="12">
        <v>30344.6</v>
      </c>
      <c r="AS33" s="12">
        <v>44999.71</v>
      </c>
      <c r="AT33" s="12">
        <v>40176.8</v>
      </c>
      <c r="AU33" s="12">
        <v>47632.65</v>
      </c>
      <c r="AV33" s="12">
        <v>52853.66</v>
      </c>
      <c r="AW33" s="12">
        <v>50267.43</v>
      </c>
      <c r="AX33" s="12">
        <v>67528.65</v>
      </c>
      <c r="AY33" s="12">
        <v>85022.09</v>
      </c>
      <c r="AZ33" s="12">
        <v>41181.65</v>
      </c>
      <c r="BA33" s="12">
        <v>51375.54</v>
      </c>
      <c r="BB33" s="12">
        <v>61792.38</v>
      </c>
      <c r="BC33" s="12">
        <v>57972.2</v>
      </c>
      <c r="BD33" s="12">
        <v>43359.7</v>
      </c>
      <c r="BE33" s="12">
        <v>49424.84</v>
      </c>
      <c r="BF33" s="12">
        <v>57312.97</v>
      </c>
      <c r="BG33" s="12">
        <v>46479.36</v>
      </c>
      <c r="BH33" s="12">
        <v>37578.3</v>
      </c>
      <c r="BI33" s="12">
        <v>44833.28</v>
      </c>
      <c r="BJ33" s="12">
        <v>55581.63</v>
      </c>
      <c r="BK33" s="12">
        <v>43291.09</v>
      </c>
      <c r="BL33" s="12">
        <v>36583.66</v>
      </c>
      <c r="BM33" s="12">
        <v>46232.73</v>
      </c>
      <c r="BN33" s="12">
        <v>58090.49</v>
      </c>
      <c r="BO33" s="12">
        <v>51094.9</v>
      </c>
      <c r="BP33" s="12">
        <v>68896.8</v>
      </c>
      <c r="BQ33" s="12">
        <v>75896.34</v>
      </c>
      <c r="BR33" s="12">
        <v>72957.13</v>
      </c>
      <c r="BS33" s="12">
        <v>66571.7</v>
      </c>
      <c r="BT33" s="12">
        <v>66571.7</v>
      </c>
      <c r="BU33" s="12">
        <v>51827.17</v>
      </c>
      <c r="BV33" s="12">
        <v>51827.17</v>
      </c>
      <c r="BW33" s="12">
        <v>36320.77</v>
      </c>
      <c r="BX33" s="12">
        <v>40320.66</v>
      </c>
      <c r="BY33" s="12">
        <v>49752.75</v>
      </c>
      <c r="BZ33" s="12">
        <v>49752.75</v>
      </c>
      <c r="CA33" s="12">
        <v>49752.75</v>
      </c>
      <c r="CB33" s="12">
        <v>49752.75</v>
      </c>
      <c r="CC33" s="12">
        <v>45964.82</v>
      </c>
      <c r="CD33" s="12">
        <v>30983.65</v>
      </c>
      <c r="CE33" s="12">
        <v>20110.58</v>
      </c>
      <c r="CF33" s="12">
        <v>30983.65</v>
      </c>
      <c r="CG33" s="12">
        <v>37957.29</v>
      </c>
      <c r="CH33" s="12">
        <v>26838.21</v>
      </c>
      <c r="CI33" s="12">
        <v>17826.27</v>
      </c>
      <c r="CJ33" s="12">
        <v>21126.11</v>
      </c>
      <c r="CK33" s="12">
        <v>29820.04</v>
      </c>
      <c r="CL33" s="12">
        <v>18397</v>
      </c>
      <c r="CM33" s="12">
        <v>64682.9</v>
      </c>
      <c r="CN33" s="12">
        <v>42958.36</v>
      </c>
      <c r="CO33" s="12">
        <v>32470.67</v>
      </c>
      <c r="CP33" s="12">
        <v>52635.94</v>
      </c>
      <c r="CQ33" s="12">
        <v>46226.11</v>
      </c>
      <c r="CR33" s="12">
        <v>44596.42</v>
      </c>
      <c r="CS33" s="12">
        <v>41393.52</v>
      </c>
      <c r="CT33" s="12">
        <v>46620.36</v>
      </c>
      <c r="CU33" s="12">
        <v>69023.95</v>
      </c>
      <c r="CV33" s="12">
        <v>73639.5</v>
      </c>
      <c r="CW33" s="12">
        <v>60181.41</v>
      </c>
      <c r="CX33" s="12">
        <v>55616.05</v>
      </c>
      <c r="CY33" s="12">
        <v>69287.72</v>
      </c>
      <c r="CZ33" s="12">
        <v>103949.63</v>
      </c>
      <c r="DA33" s="12">
        <v>89753.63</v>
      </c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05" s="13" customFormat="1" ht="12.75">
      <c r="A34" s="13" t="s">
        <v>13</v>
      </c>
      <c r="B34" s="13">
        <v>0.0294</v>
      </c>
      <c r="C34" s="13">
        <v>0.031</v>
      </c>
      <c r="D34" s="13">
        <v>0.0283</v>
      </c>
      <c r="E34" s="13">
        <v>0.0506</v>
      </c>
      <c r="F34" s="13">
        <v>0.0533</v>
      </c>
      <c r="G34" s="13">
        <v>0.0407</v>
      </c>
      <c r="H34" s="13">
        <v>0.0291</v>
      </c>
      <c r="I34" s="13">
        <v>0.0204</v>
      </c>
      <c r="J34" s="13">
        <v>0.0324</v>
      </c>
      <c r="K34" s="13">
        <v>0.0205</v>
      </c>
      <c r="L34" s="13">
        <v>0.0236</v>
      </c>
      <c r="M34" s="13">
        <v>0.0287</v>
      </c>
      <c r="N34" s="13">
        <v>0.0331</v>
      </c>
      <c r="O34" s="13">
        <v>0.0347</v>
      </c>
      <c r="P34" s="13">
        <v>0.0424</v>
      </c>
      <c r="Q34" s="13">
        <v>0.0449</v>
      </c>
      <c r="R34" s="13">
        <v>0.0438</v>
      </c>
      <c r="S34" s="13">
        <v>0.0405</v>
      </c>
      <c r="T34" s="13">
        <v>0.0379</v>
      </c>
      <c r="U34" s="13">
        <v>0.037</v>
      </c>
      <c r="V34" s="13">
        <v>0.0372</v>
      </c>
      <c r="W34" s="13">
        <v>0.0546</v>
      </c>
      <c r="X34" s="13">
        <v>0.0445</v>
      </c>
      <c r="Y34" s="13">
        <v>0.0378</v>
      </c>
      <c r="Z34" s="13">
        <v>0.0448</v>
      </c>
      <c r="AA34" s="13">
        <v>0.0467</v>
      </c>
      <c r="AB34" s="13">
        <v>0.0302</v>
      </c>
      <c r="AC34" s="13">
        <v>0.0368</v>
      </c>
      <c r="AD34" s="13">
        <v>0.0437</v>
      </c>
      <c r="AE34" s="13">
        <v>0.0445</v>
      </c>
      <c r="AF34" s="13">
        <v>0.0306</v>
      </c>
      <c r="AG34" s="13">
        <v>0.038</v>
      </c>
      <c r="AH34" s="13">
        <v>0.0372</v>
      </c>
      <c r="AI34" s="13">
        <v>0.0429</v>
      </c>
      <c r="AJ34" s="13">
        <v>0.045</v>
      </c>
      <c r="AK34" s="13">
        <v>0.0423</v>
      </c>
      <c r="AL34" s="13">
        <v>0.0367</v>
      </c>
      <c r="AM34" s="13">
        <v>0.0415</v>
      </c>
      <c r="AN34" s="13">
        <v>0.0476</v>
      </c>
      <c r="AO34" s="13">
        <v>0.0321</v>
      </c>
      <c r="AP34" s="13">
        <v>0.0329</v>
      </c>
      <c r="AQ34" s="13">
        <v>0.0368</v>
      </c>
      <c r="AR34" s="13">
        <v>0.0226</v>
      </c>
      <c r="AS34" s="13">
        <v>0.0336</v>
      </c>
      <c r="AT34" s="13">
        <v>0.03</v>
      </c>
      <c r="AU34" s="13">
        <v>0.0343</v>
      </c>
      <c r="AV34" s="13">
        <v>0.038</v>
      </c>
      <c r="AW34" s="13">
        <v>0.0364</v>
      </c>
      <c r="AX34" s="13">
        <v>0.0472</v>
      </c>
      <c r="AY34" s="13">
        <v>0.0594</v>
      </c>
      <c r="AZ34" s="13">
        <v>0.0288</v>
      </c>
      <c r="BA34" s="13">
        <v>0.0359</v>
      </c>
      <c r="BB34" s="13">
        <v>0.0417</v>
      </c>
      <c r="BC34" s="13">
        <v>0.039</v>
      </c>
      <c r="BD34" s="13">
        <v>0.0291</v>
      </c>
      <c r="BE34" s="13">
        <v>0.0332</v>
      </c>
      <c r="BF34" s="13">
        <v>0.037</v>
      </c>
      <c r="BG34" s="13">
        <v>0.0299</v>
      </c>
      <c r="BH34" s="13">
        <v>0.0242</v>
      </c>
      <c r="BI34" s="13">
        <v>0.0288</v>
      </c>
      <c r="BJ34" s="13">
        <v>0.035</v>
      </c>
      <c r="BK34" s="13">
        <v>0.0273</v>
      </c>
      <c r="BL34" s="13">
        <v>0.0231</v>
      </c>
      <c r="BM34" s="13">
        <v>0.0291</v>
      </c>
      <c r="BN34" s="13">
        <v>0.035</v>
      </c>
      <c r="BO34" s="13">
        <v>0.0308</v>
      </c>
      <c r="BP34" s="13">
        <v>0.0415</v>
      </c>
      <c r="BQ34" s="13">
        <v>0.0457</v>
      </c>
      <c r="BR34" s="13">
        <v>0.0409</v>
      </c>
      <c r="BS34" s="13">
        <v>0.0373</v>
      </c>
      <c r="BT34" s="13">
        <v>0.0372</v>
      </c>
      <c r="BU34" s="13">
        <v>0.0289</v>
      </c>
      <c r="BV34" s="13">
        <v>0.0152</v>
      </c>
      <c r="BW34" s="13">
        <v>0.0106</v>
      </c>
      <c r="BX34" s="13">
        <v>0.0235</v>
      </c>
      <c r="BY34" s="13">
        <v>0.0291</v>
      </c>
      <c r="BZ34" s="13">
        <v>0.0276</v>
      </c>
      <c r="CA34" s="13">
        <v>0.0276</v>
      </c>
      <c r="CB34" s="13">
        <v>0.0276</v>
      </c>
      <c r="CC34" s="13">
        <v>0.0255</v>
      </c>
      <c r="CD34" s="13">
        <v>0.0168</v>
      </c>
      <c r="CE34" s="13">
        <v>0.0109</v>
      </c>
      <c r="CF34" s="13">
        <v>0.0168</v>
      </c>
      <c r="CG34" s="13">
        <v>0.0206</v>
      </c>
      <c r="CH34" s="13">
        <v>0.0146</v>
      </c>
      <c r="CI34" s="13">
        <v>0.0097</v>
      </c>
      <c r="CJ34" s="13">
        <v>0.0115</v>
      </c>
      <c r="CK34" s="13">
        <v>0.0162</v>
      </c>
      <c r="CL34" s="13">
        <v>0.0101</v>
      </c>
      <c r="CM34" s="13">
        <v>0.0353</v>
      </c>
      <c r="CN34" s="13">
        <v>0.0234</v>
      </c>
      <c r="CO34" s="13">
        <v>0.0177</v>
      </c>
      <c r="CP34" s="13">
        <v>0.0287</v>
      </c>
      <c r="CQ34" s="13">
        <v>0.0251</v>
      </c>
      <c r="CR34" s="13">
        <v>0.0242</v>
      </c>
      <c r="CS34" s="13">
        <v>0.0227</v>
      </c>
      <c r="CT34" s="13">
        <v>0.0257</v>
      </c>
      <c r="CU34" s="13">
        <v>0.0256</v>
      </c>
      <c r="CV34" s="13">
        <v>0.0256</v>
      </c>
      <c r="CW34" s="13">
        <v>0.0332</v>
      </c>
      <c r="CX34" s="13">
        <v>0.0307</v>
      </c>
      <c r="CY34" s="13">
        <v>0.0377</v>
      </c>
      <c r="CZ34" s="13">
        <v>0.0563</v>
      </c>
      <c r="DA34" s="13">
        <v>0.0523</v>
      </c>
    </row>
    <row r="35" spans="1:129" ht="12.75">
      <c r="A35" s="12" t="s">
        <v>14</v>
      </c>
      <c r="B35" s="12">
        <v>-1187.57</v>
      </c>
      <c r="C35" s="12">
        <v>-4763.2</v>
      </c>
      <c r="D35" s="12">
        <v>-9178.59</v>
      </c>
      <c r="E35" s="12">
        <v>14186.01</v>
      </c>
      <c r="F35" s="12">
        <v>9712.63</v>
      </c>
      <c r="G35" s="12">
        <v>13039.56</v>
      </c>
      <c r="H35" s="12">
        <v>9223.29</v>
      </c>
      <c r="I35" s="12">
        <v>1993.37</v>
      </c>
      <c r="J35" s="12">
        <v>10088.87</v>
      </c>
      <c r="K35" s="12">
        <v>1467.36</v>
      </c>
      <c r="L35" s="12">
        <v>2964.46</v>
      </c>
      <c r="M35" s="12">
        <v>4434.71</v>
      </c>
      <c r="N35" s="12">
        <v>267.52</v>
      </c>
      <c r="O35" s="12">
        <v>-1696.68</v>
      </c>
      <c r="P35" s="12">
        <v>1867.38</v>
      </c>
      <c r="Q35" s="12">
        <v>11607.61</v>
      </c>
      <c r="R35" s="12">
        <v>3091.38</v>
      </c>
      <c r="S35" s="12">
        <v>3622.4</v>
      </c>
      <c r="T35" s="12">
        <v>-178.47</v>
      </c>
      <c r="U35" s="12">
        <v>4302.87</v>
      </c>
      <c r="V35" s="12">
        <v>13427.52</v>
      </c>
      <c r="W35" s="12">
        <v>24420.38</v>
      </c>
      <c r="X35" s="12">
        <v>15658.54</v>
      </c>
      <c r="Y35" s="12">
        <v>13085.32</v>
      </c>
      <c r="Z35" s="12">
        <v>17999.11</v>
      </c>
      <c r="AA35" s="12">
        <v>21318.4</v>
      </c>
      <c r="AB35" s="12">
        <v>3305.79</v>
      </c>
      <c r="AC35" s="12">
        <v>15942.4</v>
      </c>
      <c r="AD35" s="12">
        <v>20271.95</v>
      </c>
      <c r="AE35" s="12">
        <v>20273.63</v>
      </c>
      <c r="AF35" s="12">
        <v>8430.34</v>
      </c>
      <c r="AG35" s="12">
        <v>13059.15</v>
      </c>
      <c r="AH35" s="12">
        <v>13414.56</v>
      </c>
      <c r="AI35" s="12">
        <v>19106.33</v>
      </c>
      <c r="AJ35" s="12">
        <v>19505.21</v>
      </c>
      <c r="AK35" s="12">
        <v>16533.1</v>
      </c>
      <c r="AL35" s="12">
        <v>14188.21</v>
      </c>
      <c r="AM35" s="12">
        <v>18416</v>
      </c>
      <c r="AN35" s="12">
        <v>19692</v>
      </c>
      <c r="AO35" s="12">
        <v>9651</v>
      </c>
      <c r="AP35" s="12">
        <v>9688</v>
      </c>
      <c r="AQ35" s="12">
        <v>13742</v>
      </c>
      <c r="AR35" s="12">
        <v>1925.86</v>
      </c>
      <c r="AS35" s="12">
        <v>8621.17</v>
      </c>
      <c r="AT35" s="12">
        <v>11813.11</v>
      </c>
      <c r="AU35" s="12">
        <v>15742.47</v>
      </c>
      <c r="AV35" s="12">
        <v>16807.15</v>
      </c>
      <c r="AW35" s="12">
        <v>20102.6</v>
      </c>
      <c r="AX35" s="12">
        <v>27924.33</v>
      </c>
      <c r="AY35" s="12">
        <v>37649.17</v>
      </c>
      <c r="AZ35" s="12">
        <v>7304.6</v>
      </c>
      <c r="BA35" s="12">
        <v>10940.89</v>
      </c>
      <c r="BB35" s="12">
        <v>21444.23</v>
      </c>
      <c r="BC35" s="12">
        <v>11174.26</v>
      </c>
      <c r="BD35" s="12">
        <v>2981.49</v>
      </c>
      <c r="BE35" s="12">
        <v>14068.94</v>
      </c>
      <c r="BF35" s="12">
        <v>22694.74</v>
      </c>
      <c r="BG35" s="12">
        <v>10821.75</v>
      </c>
      <c r="BH35" s="12">
        <v>3343.06</v>
      </c>
      <c r="BI35" s="12">
        <v>11862.9</v>
      </c>
      <c r="BJ35" s="12">
        <v>22453.99</v>
      </c>
      <c r="BK35" s="12">
        <v>11785.89</v>
      </c>
      <c r="BL35" s="12">
        <v>2055.24</v>
      </c>
      <c r="BM35" s="12">
        <v>12044.98</v>
      </c>
      <c r="BN35" s="12">
        <v>20325.41</v>
      </c>
      <c r="BO35" s="12">
        <v>15388.74</v>
      </c>
      <c r="BP35" s="12">
        <v>27364.94</v>
      </c>
      <c r="BQ35" s="12">
        <v>33138.68</v>
      </c>
      <c r="BR35" s="12">
        <v>39505.91</v>
      </c>
      <c r="BS35" s="12">
        <v>32723.94</v>
      </c>
      <c r="BT35" s="12">
        <v>32723.94</v>
      </c>
      <c r="BU35" s="12">
        <v>23306.01</v>
      </c>
      <c r="BV35" s="12">
        <v>23306.01</v>
      </c>
      <c r="BW35" s="12">
        <v>10702.76</v>
      </c>
      <c r="BX35" s="12">
        <v>15415.95</v>
      </c>
      <c r="BY35" s="12">
        <v>20280.4</v>
      </c>
      <c r="BZ35" s="12">
        <v>20280.4</v>
      </c>
      <c r="CA35" s="12">
        <v>20280.4</v>
      </c>
      <c r="CB35" s="12">
        <v>20280.4</v>
      </c>
      <c r="CC35" s="12">
        <v>23379.7</v>
      </c>
      <c r="CD35" s="12">
        <v>11952.02</v>
      </c>
      <c r="CE35" s="12">
        <v>1824.78</v>
      </c>
      <c r="CF35" s="12">
        <v>11952.02</v>
      </c>
      <c r="CG35" s="12">
        <v>22590.71</v>
      </c>
      <c r="CH35" s="12">
        <v>11267.52</v>
      </c>
      <c r="CI35" s="12">
        <v>4022.52</v>
      </c>
      <c r="CJ35" s="12">
        <v>9773.77</v>
      </c>
      <c r="CK35" s="12">
        <v>18915.19</v>
      </c>
      <c r="CL35" s="12">
        <v>5874.28</v>
      </c>
      <c r="CM35" s="12">
        <v>5696.6</v>
      </c>
      <c r="CN35" s="12">
        <v>30758.17</v>
      </c>
      <c r="CO35" s="12">
        <v>18910.77</v>
      </c>
      <c r="CP35" s="12">
        <v>30132.09</v>
      </c>
      <c r="CQ35" s="12">
        <v>22034.54</v>
      </c>
      <c r="CR35" s="12">
        <v>20745.25</v>
      </c>
      <c r="CS35" s="12">
        <v>10031.19</v>
      </c>
      <c r="CT35" s="12">
        <v>5816.31</v>
      </c>
      <c r="CU35" s="12">
        <v>31260.15</v>
      </c>
      <c r="CV35" s="12">
        <v>37320.05</v>
      </c>
      <c r="CW35" s="12">
        <v>25846.85</v>
      </c>
      <c r="CX35" s="12">
        <v>18994.02</v>
      </c>
      <c r="CY35" s="12">
        <v>26929.74</v>
      </c>
      <c r="CZ35" s="12">
        <v>51614.19</v>
      </c>
      <c r="DA35" s="12">
        <v>42944.45</v>
      </c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6535.62</v>
      </c>
      <c r="C36" s="12">
        <v>6167.05</v>
      </c>
      <c r="D36" s="12">
        <v>6295.88</v>
      </c>
      <c r="E36" s="12">
        <v>10140.56</v>
      </c>
      <c r="F36" s="12">
        <v>9603.95</v>
      </c>
      <c r="G36" s="12">
        <v>8061.99</v>
      </c>
      <c r="H36" s="12">
        <v>5920.85</v>
      </c>
      <c r="I36" s="12">
        <v>3564.77</v>
      </c>
      <c r="J36" s="12">
        <v>5716.3</v>
      </c>
      <c r="K36" s="12">
        <v>6476.88</v>
      </c>
      <c r="L36" s="12">
        <v>5575.54</v>
      </c>
      <c r="M36" s="12">
        <v>5687.07</v>
      </c>
      <c r="N36" s="12">
        <v>11415.25</v>
      </c>
      <c r="O36" s="12">
        <v>17788.11</v>
      </c>
      <c r="P36" s="12">
        <v>16341.49</v>
      </c>
      <c r="Q36" s="12">
        <v>12602.27</v>
      </c>
      <c r="R36" s="12">
        <v>10783.99</v>
      </c>
      <c r="S36" s="12">
        <v>12365.9</v>
      </c>
      <c r="T36" s="12">
        <v>16366.73</v>
      </c>
      <c r="U36" s="12">
        <v>10594.56</v>
      </c>
      <c r="V36" s="12">
        <v>8610.09</v>
      </c>
      <c r="W36" s="12">
        <v>13382.61</v>
      </c>
      <c r="X36" s="12">
        <v>13680.59</v>
      </c>
      <c r="Y36" s="12">
        <v>8034.92</v>
      </c>
      <c r="Z36" s="12">
        <v>13096.44</v>
      </c>
      <c r="AA36" s="12">
        <v>12215.04</v>
      </c>
      <c r="AB36" s="12">
        <v>9139.09</v>
      </c>
      <c r="AC36" s="12">
        <v>5694.09</v>
      </c>
      <c r="AD36" s="12">
        <v>8059.08</v>
      </c>
      <c r="AE36" s="12">
        <v>10702.78</v>
      </c>
      <c r="AF36" s="12">
        <v>1497.76</v>
      </c>
      <c r="AG36" s="12">
        <v>7957.53</v>
      </c>
      <c r="AH36" s="12">
        <v>7264.01</v>
      </c>
      <c r="AI36" s="12">
        <v>9278.43</v>
      </c>
      <c r="AJ36" s="12">
        <v>14916.81</v>
      </c>
      <c r="AK36" s="12">
        <v>10678.01</v>
      </c>
      <c r="AL36" s="12">
        <v>12325.76</v>
      </c>
      <c r="AM36" s="12">
        <v>13810</v>
      </c>
      <c r="AN36" s="12">
        <v>12678</v>
      </c>
      <c r="AO36" s="12">
        <v>8193</v>
      </c>
      <c r="AP36" s="12">
        <v>7768</v>
      </c>
      <c r="AQ36" s="12">
        <v>15635</v>
      </c>
      <c r="AR36" s="12">
        <v>9544.77</v>
      </c>
      <c r="AS36" s="12">
        <v>11190.13</v>
      </c>
      <c r="AT36" s="12">
        <v>9003.67</v>
      </c>
      <c r="AU36" s="12">
        <v>12200.77</v>
      </c>
      <c r="AV36" s="12">
        <v>11125.89</v>
      </c>
      <c r="AW36" s="12">
        <v>10586.02</v>
      </c>
      <c r="AX36" s="12">
        <v>12657.72</v>
      </c>
      <c r="AY36" s="12">
        <v>15477.89</v>
      </c>
      <c r="AZ36" s="12">
        <v>8445.36</v>
      </c>
      <c r="BA36" s="12">
        <v>8058</v>
      </c>
      <c r="BB36" s="12">
        <v>10506.3</v>
      </c>
      <c r="BC36" s="12">
        <v>13972.21</v>
      </c>
      <c r="BD36" s="12">
        <v>12136.47</v>
      </c>
      <c r="BE36" s="12">
        <v>10898.89</v>
      </c>
      <c r="BF36" s="12">
        <v>10247.38</v>
      </c>
      <c r="BG36" s="12">
        <v>13625.56</v>
      </c>
      <c r="BH36" s="12">
        <v>10196.26</v>
      </c>
      <c r="BI36" s="12">
        <v>10412.55</v>
      </c>
      <c r="BJ36" s="12">
        <v>10204.04</v>
      </c>
      <c r="BK36" s="12">
        <v>9434.75</v>
      </c>
      <c r="BL36" s="12">
        <v>7874.09</v>
      </c>
      <c r="BM36" s="12">
        <v>8757.16</v>
      </c>
      <c r="BN36" s="12">
        <v>9311.85</v>
      </c>
      <c r="BO36" s="12">
        <v>7104.18</v>
      </c>
      <c r="BP36" s="12">
        <v>10742.98</v>
      </c>
      <c r="BQ36" s="12">
        <v>14967.26</v>
      </c>
      <c r="BR36" s="12">
        <v>15585.89</v>
      </c>
      <c r="BS36" s="12">
        <v>18174.46</v>
      </c>
      <c r="BT36" s="12">
        <v>18174.46</v>
      </c>
      <c r="BU36" s="12">
        <v>13369.47</v>
      </c>
      <c r="BV36" s="12">
        <v>13369.47</v>
      </c>
      <c r="BW36" s="12">
        <v>12289.79</v>
      </c>
      <c r="BX36" s="12">
        <v>9965.98</v>
      </c>
      <c r="BY36" s="12">
        <v>15693.86</v>
      </c>
      <c r="BZ36" s="12">
        <v>15693.86</v>
      </c>
      <c r="CA36" s="12">
        <v>16963.86</v>
      </c>
      <c r="CB36" s="12">
        <v>15963.86</v>
      </c>
      <c r="CC36" s="12">
        <v>12555.68</v>
      </c>
      <c r="CD36" s="12">
        <v>9078.56</v>
      </c>
      <c r="CE36" s="12">
        <v>6309.79</v>
      </c>
      <c r="CF36" s="12">
        <v>9078.56</v>
      </c>
      <c r="CG36" s="12">
        <v>10427.71</v>
      </c>
      <c r="CH36" s="12">
        <v>9369.49</v>
      </c>
      <c r="CI36" s="12">
        <v>6966.13</v>
      </c>
      <c r="CJ36" s="12">
        <v>4234.31</v>
      </c>
      <c r="CK36" s="12">
        <v>4827.06</v>
      </c>
      <c r="CL36" s="12">
        <v>6958.94</v>
      </c>
      <c r="CM36" s="12">
        <v>7243.15</v>
      </c>
      <c r="CN36" s="12">
        <v>5233.67</v>
      </c>
      <c r="CO36" s="12">
        <v>6265.14</v>
      </c>
      <c r="CP36" s="12">
        <v>15460.22</v>
      </c>
      <c r="CQ36" s="12">
        <v>12431.96</v>
      </c>
      <c r="CR36" s="12">
        <v>9055.63</v>
      </c>
      <c r="CS36" s="12">
        <v>8991.88</v>
      </c>
      <c r="CT36" s="12">
        <v>9448.16</v>
      </c>
      <c r="CU36" s="12">
        <v>12272.88</v>
      </c>
      <c r="CV36" s="12">
        <v>15196.29</v>
      </c>
      <c r="CW36" s="12">
        <v>10426.28</v>
      </c>
      <c r="CX36" s="12">
        <v>8840.92</v>
      </c>
      <c r="CY36" s="12">
        <v>9455.56</v>
      </c>
      <c r="CZ36" s="12">
        <v>16457.86</v>
      </c>
      <c r="DA36" s="12">
        <v>14471.01</v>
      </c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4391.98</v>
      </c>
      <c r="C37" s="12">
        <v>3924.45</v>
      </c>
      <c r="D37" s="12">
        <v>621.05</v>
      </c>
      <c r="E37" s="12">
        <v>5769.06</v>
      </c>
      <c r="F37" s="12">
        <v>6406.32</v>
      </c>
      <c r="G37" s="12">
        <v>2742.87</v>
      </c>
      <c r="H37" s="12">
        <v>5175.76</v>
      </c>
      <c r="I37" s="12">
        <v>3262.93</v>
      </c>
      <c r="J37" s="12">
        <v>5804.53</v>
      </c>
      <c r="K37" s="12">
        <v>6243.47</v>
      </c>
      <c r="L37" s="12">
        <v>4911.27</v>
      </c>
      <c r="M37" s="12">
        <v>5649.94</v>
      </c>
      <c r="N37" s="12">
        <v>7302.04</v>
      </c>
      <c r="O37" s="12">
        <v>6085.92</v>
      </c>
      <c r="P37" s="12">
        <v>5875.78</v>
      </c>
      <c r="Q37" s="12">
        <v>4679.1</v>
      </c>
      <c r="R37" s="12">
        <v>747.81</v>
      </c>
      <c r="S37" s="12">
        <v>7842</v>
      </c>
      <c r="T37" s="12">
        <v>7445.03</v>
      </c>
      <c r="U37" s="12">
        <v>11171.22</v>
      </c>
      <c r="V37" s="12">
        <v>3935.88</v>
      </c>
      <c r="W37" s="12">
        <v>6468.52</v>
      </c>
      <c r="X37" s="12">
        <v>5409.7</v>
      </c>
      <c r="Y37" s="12">
        <v>6625.55</v>
      </c>
      <c r="Z37" s="12">
        <v>4790.14</v>
      </c>
      <c r="AA37" s="12">
        <v>6862.17</v>
      </c>
      <c r="AB37" s="12">
        <v>8508.12</v>
      </c>
      <c r="AC37" s="12">
        <v>6451.14</v>
      </c>
      <c r="AD37" s="12">
        <v>8183.15</v>
      </c>
      <c r="AE37" s="12">
        <v>6657.24</v>
      </c>
      <c r="AF37" s="12">
        <v>4724.31</v>
      </c>
      <c r="AG37" s="12">
        <v>9872.01</v>
      </c>
      <c r="AH37" s="12">
        <v>10453.87</v>
      </c>
      <c r="AI37" s="12">
        <v>6838.52</v>
      </c>
      <c r="AJ37" s="12">
        <v>6912.36</v>
      </c>
      <c r="AK37" s="12">
        <v>10551.49</v>
      </c>
      <c r="AL37" s="12">
        <v>12239.1</v>
      </c>
      <c r="AM37" s="12">
        <v>10940</v>
      </c>
      <c r="AN37" s="12">
        <v>12128</v>
      </c>
      <c r="AO37" s="12">
        <v>9133</v>
      </c>
      <c r="AP37" s="12">
        <v>12701</v>
      </c>
      <c r="AQ37" s="12">
        <v>6120</v>
      </c>
      <c r="AR37" s="12">
        <v>6703.47</v>
      </c>
      <c r="AS37" s="12">
        <v>10083.97</v>
      </c>
      <c r="AT37" s="12">
        <v>6434.39</v>
      </c>
      <c r="AU37" s="12">
        <v>8100.95</v>
      </c>
      <c r="AV37" s="12">
        <v>9272.03</v>
      </c>
      <c r="AW37" s="12">
        <v>7888.14</v>
      </c>
      <c r="AX37" s="12">
        <v>10589.79</v>
      </c>
      <c r="AY37" s="12">
        <v>10416.02</v>
      </c>
      <c r="AZ37" s="12">
        <v>9009.61</v>
      </c>
      <c r="BA37" s="12">
        <v>12588.05</v>
      </c>
      <c r="BB37" s="12">
        <v>10396.56</v>
      </c>
      <c r="BC37" s="12">
        <v>12910.74</v>
      </c>
      <c r="BD37" s="12">
        <v>9717.82</v>
      </c>
      <c r="BE37" s="12">
        <v>9440.87</v>
      </c>
      <c r="BF37" s="12">
        <v>9258.73</v>
      </c>
      <c r="BG37" s="12">
        <v>5192.36</v>
      </c>
      <c r="BH37" s="12">
        <v>7103.32</v>
      </c>
      <c r="BI37" s="12">
        <v>5356.73</v>
      </c>
      <c r="BJ37" s="12">
        <v>3049.22</v>
      </c>
      <c r="BK37" s="12">
        <v>7046.56</v>
      </c>
      <c r="BL37" s="12">
        <v>9816.37</v>
      </c>
      <c r="BM37" s="12">
        <v>8473.67</v>
      </c>
      <c r="BN37" s="12">
        <v>9380.17</v>
      </c>
      <c r="BO37" s="12">
        <v>13011.33</v>
      </c>
      <c r="BP37" s="12">
        <v>12733.53</v>
      </c>
      <c r="BQ37" s="12">
        <v>13501.19</v>
      </c>
      <c r="BR37" s="12">
        <v>9575.4</v>
      </c>
      <c r="BS37" s="12">
        <v>8010.11</v>
      </c>
      <c r="BT37" s="12">
        <v>8010.11</v>
      </c>
      <c r="BU37" s="12">
        <v>11141.98</v>
      </c>
      <c r="BV37" s="12">
        <v>11141.98</v>
      </c>
      <c r="BW37" s="12">
        <v>10598.85</v>
      </c>
      <c r="BX37" s="12">
        <v>10533.61</v>
      </c>
      <c r="BY37" s="12">
        <v>7753.77</v>
      </c>
      <c r="BZ37" s="12">
        <v>7753.77</v>
      </c>
      <c r="CA37" s="12">
        <v>7753.77</v>
      </c>
      <c r="CB37" s="12">
        <v>7753.77</v>
      </c>
      <c r="CC37" s="12">
        <v>3668.43</v>
      </c>
      <c r="CD37" s="12">
        <v>6673.83</v>
      </c>
      <c r="CE37" s="12">
        <v>7388.12</v>
      </c>
      <c r="CF37" s="12">
        <v>6673.83</v>
      </c>
      <c r="CG37" s="12">
        <v>0</v>
      </c>
      <c r="CH37" s="12">
        <v>2765.14</v>
      </c>
      <c r="CI37" s="12">
        <v>3350.28</v>
      </c>
      <c r="CJ37" s="12">
        <v>1835.78</v>
      </c>
      <c r="CK37" s="12">
        <v>2046.91</v>
      </c>
      <c r="CL37" s="12">
        <v>0</v>
      </c>
      <c r="CM37" s="12">
        <v>0</v>
      </c>
      <c r="CN37" s="12">
        <v>2127.95</v>
      </c>
      <c r="CO37" s="12">
        <v>1912.65</v>
      </c>
      <c r="CP37" s="12">
        <v>2791.84</v>
      </c>
      <c r="CQ37" s="12">
        <v>3053.24</v>
      </c>
      <c r="CR37" s="12">
        <v>4501.34</v>
      </c>
      <c r="CS37" s="12">
        <v>7345.63</v>
      </c>
      <c r="CT37" s="12">
        <v>13170.2</v>
      </c>
      <c r="CU37" s="12">
        <v>6623.03</v>
      </c>
      <c r="CV37" s="12">
        <v>6873.73</v>
      </c>
      <c r="CW37" s="12">
        <v>13621.88</v>
      </c>
      <c r="CX37" s="12">
        <v>15799.66</v>
      </c>
      <c r="CY37" s="12">
        <v>7767.67</v>
      </c>
      <c r="CZ37" s="12">
        <v>15654.31</v>
      </c>
      <c r="DA37" s="12">
        <v>9687.81</v>
      </c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12631.98</v>
      </c>
      <c r="C38" s="12">
        <v>17888.98</v>
      </c>
      <c r="D38" s="12">
        <v>11902.09</v>
      </c>
      <c r="E38" s="12">
        <v>15395.79</v>
      </c>
      <c r="F38" s="12">
        <v>18151.11</v>
      </c>
      <c r="G38" s="12">
        <v>9735.19</v>
      </c>
      <c r="H38" s="12">
        <v>7512.28</v>
      </c>
      <c r="I38" s="12">
        <v>7424.25</v>
      </c>
      <c r="J38" s="12">
        <v>5354.43</v>
      </c>
      <c r="K38" s="12">
        <v>5567.12</v>
      </c>
      <c r="L38" s="12">
        <v>7601.03</v>
      </c>
      <c r="M38" s="12">
        <v>10665.5</v>
      </c>
      <c r="N38" s="12">
        <v>12226.8</v>
      </c>
      <c r="O38" s="12">
        <v>11107.03</v>
      </c>
      <c r="P38" s="12">
        <v>18079.53</v>
      </c>
      <c r="Q38" s="12">
        <v>13408.78</v>
      </c>
      <c r="R38" s="12">
        <v>15447.86</v>
      </c>
      <c r="S38" s="12">
        <v>13598.36</v>
      </c>
      <c r="T38" s="12">
        <v>10724.34</v>
      </c>
      <c r="U38" s="12">
        <v>8894.53</v>
      </c>
      <c r="V38" s="12">
        <v>14736.5</v>
      </c>
      <c r="W38" s="12">
        <v>17540.65</v>
      </c>
      <c r="X38" s="12">
        <v>12327.43</v>
      </c>
      <c r="Y38" s="12">
        <v>14752.89</v>
      </c>
      <c r="Z38" s="12">
        <v>16602.48</v>
      </c>
      <c r="AA38" s="12">
        <v>14029.23</v>
      </c>
      <c r="AB38" s="12">
        <v>14302.68</v>
      </c>
      <c r="AC38" s="12">
        <v>15551.73</v>
      </c>
      <c r="AD38" s="12">
        <v>17164.21</v>
      </c>
      <c r="AE38" s="12">
        <v>15135.59</v>
      </c>
      <c r="AF38" s="12">
        <v>12445.05</v>
      </c>
      <c r="AG38" s="12">
        <v>11802.35</v>
      </c>
      <c r="AH38" s="12">
        <v>12327.48</v>
      </c>
      <c r="AI38" s="12">
        <v>14273.72</v>
      </c>
      <c r="AJ38" s="12">
        <v>15871.44</v>
      </c>
      <c r="AK38" s="12">
        <v>13847.1</v>
      </c>
      <c r="AL38" s="12">
        <v>6400.39</v>
      </c>
      <c r="AM38" s="12">
        <v>9314</v>
      </c>
      <c r="AN38" s="12">
        <v>13260</v>
      </c>
      <c r="AO38" s="12">
        <v>7407</v>
      </c>
      <c r="AP38" s="12">
        <v>10417</v>
      </c>
      <c r="AQ38" s="12">
        <v>10342</v>
      </c>
      <c r="AR38" s="12">
        <v>6846.18</v>
      </c>
      <c r="AS38" s="12">
        <v>9230.69</v>
      </c>
      <c r="AT38" s="12">
        <v>11455.02</v>
      </c>
      <c r="AU38" s="12">
        <v>8245.14</v>
      </c>
      <c r="AV38" s="12">
        <v>14182.43</v>
      </c>
      <c r="AW38" s="12">
        <v>8537.49</v>
      </c>
      <c r="AX38" s="12">
        <v>13243.81</v>
      </c>
      <c r="AY38" s="12">
        <v>18590.65</v>
      </c>
      <c r="AZ38" s="12">
        <v>14935.86</v>
      </c>
      <c r="BA38" s="12">
        <v>14549.67</v>
      </c>
      <c r="BB38" s="12">
        <v>17564.77</v>
      </c>
      <c r="BC38" s="12">
        <v>15948.55</v>
      </c>
      <c r="BD38" s="12">
        <v>13521.46</v>
      </c>
      <c r="BE38" s="12">
        <v>15016.14</v>
      </c>
      <c r="BF38" s="12">
        <v>15112.12</v>
      </c>
      <c r="BG38" s="12">
        <v>16839.69</v>
      </c>
      <c r="BH38" s="12">
        <v>16935.66</v>
      </c>
      <c r="BI38" s="12">
        <v>17201.1</v>
      </c>
      <c r="BJ38" s="12">
        <v>19874.38</v>
      </c>
      <c r="BK38" s="12">
        <v>15023.89</v>
      </c>
      <c r="BL38" s="12">
        <v>16837.96</v>
      </c>
      <c r="BM38" s="12">
        <v>16956.92</v>
      </c>
      <c r="BN38" s="12">
        <v>15580.91</v>
      </c>
      <c r="BO38" s="12">
        <v>15590.65</v>
      </c>
      <c r="BP38" s="12">
        <v>13076.43</v>
      </c>
      <c r="BQ38" s="12">
        <v>12254.06</v>
      </c>
      <c r="BR38" s="12">
        <v>8289.93</v>
      </c>
      <c r="BS38" s="12">
        <v>7663.19</v>
      </c>
      <c r="BT38" s="12">
        <v>7663.19</v>
      </c>
      <c r="BU38" s="12">
        <v>4009.71</v>
      </c>
      <c r="BV38" s="12">
        <v>4009.71</v>
      </c>
      <c r="BW38" s="12">
        <v>2603.72</v>
      </c>
      <c r="BX38" s="12">
        <v>4182.6</v>
      </c>
      <c r="BY38" s="12">
        <v>5729.73</v>
      </c>
      <c r="BZ38" s="12">
        <v>5729.73</v>
      </c>
      <c r="CA38" s="12">
        <v>5729.73</v>
      </c>
      <c r="CB38" s="12">
        <v>5729.73</v>
      </c>
      <c r="CC38" s="12">
        <v>4132.63</v>
      </c>
      <c r="CD38" s="12">
        <v>3279.24</v>
      </c>
      <c r="CE38" s="12">
        <v>4587.89</v>
      </c>
      <c r="CF38" s="12">
        <v>3279.24</v>
      </c>
      <c r="CG38" s="12">
        <v>4938.87</v>
      </c>
      <c r="CH38" s="12">
        <v>3436.06</v>
      </c>
      <c r="CI38" s="12">
        <v>3487.34</v>
      </c>
      <c r="CJ38" s="12">
        <v>5282.25</v>
      </c>
      <c r="CK38" s="12">
        <v>1788.12</v>
      </c>
      <c r="CL38" s="12">
        <v>3094.93</v>
      </c>
      <c r="CM38" s="12">
        <v>21857.85</v>
      </c>
      <c r="CN38" s="12">
        <v>4838.57</v>
      </c>
      <c r="CO38" s="12">
        <v>5382.11</v>
      </c>
      <c r="CP38" s="12">
        <v>1757.97</v>
      </c>
      <c r="CQ38" s="12">
        <v>5958.71</v>
      </c>
      <c r="CR38" s="12">
        <v>8060.44</v>
      </c>
      <c r="CS38" s="12">
        <v>10041.68</v>
      </c>
      <c r="CT38" s="12">
        <v>18185.69</v>
      </c>
      <c r="CU38" s="12">
        <v>8256.58</v>
      </c>
      <c r="CV38" s="12">
        <v>10717.41</v>
      </c>
      <c r="CW38" s="12">
        <v>7521.39</v>
      </c>
      <c r="CX38" s="12">
        <v>6852.89</v>
      </c>
      <c r="CY38" s="12">
        <v>17344.93</v>
      </c>
      <c r="CZ38" s="12">
        <v>14573.9</v>
      </c>
      <c r="DA38" s="12">
        <v>22650.36</v>
      </c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6140.41</v>
      </c>
      <c r="C39" s="12">
        <v>7386.21</v>
      </c>
      <c r="D39" s="12">
        <v>13455.67</v>
      </c>
      <c r="E39" s="12">
        <v>13000.8</v>
      </c>
      <c r="F39" s="12">
        <v>13562.78</v>
      </c>
      <c r="G39" s="12">
        <v>11145.04</v>
      </c>
      <c r="H39" s="12">
        <v>4549.02</v>
      </c>
      <c r="I39" s="12">
        <v>6528.89</v>
      </c>
      <c r="J39" s="12">
        <v>9227.03</v>
      </c>
      <c r="K39" s="12">
        <v>3588.65</v>
      </c>
      <c r="L39" s="12">
        <v>5806.63</v>
      </c>
      <c r="M39" s="12">
        <v>6481.2</v>
      </c>
      <c r="N39" s="12">
        <v>6722.83</v>
      </c>
      <c r="O39" s="12">
        <v>7287.94</v>
      </c>
      <c r="P39" s="12">
        <v>7414.76</v>
      </c>
      <c r="Q39" s="12">
        <v>10431.59</v>
      </c>
      <c r="R39" s="12">
        <v>14769.66</v>
      </c>
      <c r="S39" s="12">
        <v>11128.59</v>
      </c>
      <c r="T39" s="12">
        <v>11088.9</v>
      </c>
      <c r="U39" s="12">
        <v>9430.91</v>
      </c>
      <c r="V39" s="12">
        <v>4157.75</v>
      </c>
      <c r="W39" s="12">
        <v>3749.01</v>
      </c>
      <c r="X39" s="12">
        <v>6366.9</v>
      </c>
      <c r="Y39" s="12">
        <v>3103.32</v>
      </c>
      <c r="Z39" s="12">
        <v>1429.53</v>
      </c>
      <c r="AA39" s="12">
        <v>2526.52</v>
      </c>
      <c r="AB39" s="12">
        <v>1564.62</v>
      </c>
      <c r="AC39" s="12">
        <v>1442.75</v>
      </c>
      <c r="AD39" s="12">
        <v>0</v>
      </c>
      <c r="AE39" s="12">
        <v>2812.72</v>
      </c>
      <c r="AF39" s="12">
        <v>2089.37</v>
      </c>
      <c r="AG39" s="12">
        <v>4679.28</v>
      </c>
      <c r="AH39" s="12">
        <v>2994.23</v>
      </c>
      <c r="AI39" s="12">
        <v>5074.56</v>
      </c>
      <c r="AJ39" s="12">
        <v>0</v>
      </c>
      <c r="AK39" s="12">
        <v>2204.52</v>
      </c>
      <c r="AL39" s="12">
        <v>1509.75</v>
      </c>
      <c r="AM39" s="12">
        <v>2676</v>
      </c>
      <c r="AN39" s="12">
        <v>4379</v>
      </c>
      <c r="AO39" s="12">
        <v>7458</v>
      </c>
      <c r="AP39" s="12">
        <v>2386</v>
      </c>
      <c r="AQ39" s="12">
        <v>3647</v>
      </c>
      <c r="AR39" s="12">
        <v>5324.32</v>
      </c>
      <c r="AS39" s="12">
        <v>5873.75</v>
      </c>
      <c r="AT39" s="12">
        <v>1470.61</v>
      </c>
      <c r="AU39" s="12">
        <v>3343.32</v>
      </c>
      <c r="AV39" s="12">
        <v>1466.16</v>
      </c>
      <c r="AW39" s="12">
        <v>3153.18</v>
      </c>
      <c r="AX39" s="12">
        <v>3113</v>
      </c>
      <c r="AY39" s="12">
        <v>2888.36</v>
      </c>
      <c r="AZ39" s="12">
        <v>1486.22</v>
      </c>
      <c r="BA39" s="12">
        <v>5238.93</v>
      </c>
      <c r="BB39" s="12">
        <v>1880.52</v>
      </c>
      <c r="BC39" s="12">
        <v>3966.44</v>
      </c>
      <c r="BD39" s="12">
        <v>5002.46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3492.15</v>
      </c>
      <c r="BO39" s="12">
        <v>0</v>
      </c>
      <c r="BP39" s="12">
        <v>4978.92</v>
      </c>
      <c r="BQ39" s="12">
        <v>2035.15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125.65</v>
      </c>
      <c r="BX39" s="12">
        <v>222.52</v>
      </c>
      <c r="BY39" s="12">
        <v>294.99</v>
      </c>
      <c r="BZ39" s="12">
        <v>294.99</v>
      </c>
      <c r="CA39" s="12">
        <v>294.99</v>
      </c>
      <c r="CB39" s="12">
        <v>294.99</v>
      </c>
      <c r="CC39" s="12">
        <v>2228.38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2242.76</v>
      </c>
      <c r="CL39" s="12">
        <v>2468.85</v>
      </c>
      <c r="CM39" s="12">
        <v>29885.3</v>
      </c>
      <c r="CN39" s="12">
        <v>0</v>
      </c>
      <c r="CO39" s="12">
        <v>0</v>
      </c>
      <c r="CP39" s="12">
        <v>2493.82</v>
      </c>
      <c r="CQ39" s="12">
        <v>2747.66</v>
      </c>
      <c r="CR39" s="12">
        <v>2233.76</v>
      </c>
      <c r="CS39" s="12">
        <v>4983.14</v>
      </c>
      <c r="CT39" s="12">
        <v>0</v>
      </c>
      <c r="CU39" s="12">
        <v>10181.82</v>
      </c>
      <c r="CV39" s="12">
        <v>3532.02</v>
      </c>
      <c r="CW39" s="12">
        <v>2765.01</v>
      </c>
      <c r="CX39" s="12">
        <v>5128.56</v>
      </c>
      <c r="CY39" s="12">
        <v>7789.82</v>
      </c>
      <c r="CZ39" s="12">
        <v>5649.37</v>
      </c>
      <c r="DA39" s="12">
        <v>0</v>
      </c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0" spans="3:14" ht="12.75">
      <c r="C40" s="12"/>
      <c r="N40" s="12"/>
    </row>
    <row r="41" spans="1:105" s="1" customFormat="1" ht="12.75">
      <c r="A41" s="1" t="s">
        <v>19</v>
      </c>
      <c r="B41" s="1">
        <v>364</v>
      </c>
      <c r="C41" s="1">
        <v>364</v>
      </c>
      <c r="D41" s="1">
        <v>364</v>
      </c>
      <c r="E41" s="1">
        <v>384</v>
      </c>
      <c r="F41" s="1">
        <v>384</v>
      </c>
      <c r="G41" s="1">
        <v>384</v>
      </c>
      <c r="H41" s="1">
        <v>384</v>
      </c>
      <c r="I41" s="1">
        <v>384</v>
      </c>
      <c r="J41" s="1">
        <v>384</v>
      </c>
      <c r="K41" s="1">
        <v>384</v>
      </c>
      <c r="L41" s="1">
        <v>384</v>
      </c>
      <c r="M41" s="1">
        <v>384</v>
      </c>
      <c r="N41" s="1">
        <v>384</v>
      </c>
      <c r="O41" s="1">
        <v>364</v>
      </c>
      <c r="P41" s="1">
        <v>364</v>
      </c>
      <c r="Q41" s="1">
        <v>364</v>
      </c>
      <c r="R41" s="1">
        <v>364</v>
      </c>
      <c r="S41" s="1">
        <v>364</v>
      </c>
      <c r="T41" s="1">
        <v>364</v>
      </c>
      <c r="U41" s="1">
        <v>364</v>
      </c>
      <c r="V41" s="1">
        <v>364</v>
      </c>
      <c r="W41" s="1">
        <v>364</v>
      </c>
      <c r="X41" s="1">
        <v>364</v>
      </c>
      <c r="Y41" s="1">
        <v>364</v>
      </c>
      <c r="Z41" s="1">
        <v>384</v>
      </c>
      <c r="AA41" s="1">
        <v>384</v>
      </c>
      <c r="AB41" s="1">
        <v>384</v>
      </c>
      <c r="AC41" s="1">
        <v>384</v>
      </c>
      <c r="AD41" s="1">
        <v>384</v>
      </c>
      <c r="AE41" s="1">
        <v>384</v>
      </c>
      <c r="AF41" s="1">
        <v>384</v>
      </c>
      <c r="AG41" s="1">
        <v>384</v>
      </c>
      <c r="AH41" s="1">
        <v>384</v>
      </c>
      <c r="AI41" s="1">
        <v>384</v>
      </c>
      <c r="AJ41" s="1">
        <v>384</v>
      </c>
      <c r="AK41" s="1">
        <v>384</v>
      </c>
      <c r="AL41" s="1">
        <v>384</v>
      </c>
      <c r="AM41" s="1">
        <v>384</v>
      </c>
      <c r="AN41" s="1">
        <v>384</v>
      </c>
      <c r="AO41" s="1">
        <v>384</v>
      </c>
      <c r="AP41" s="1">
        <v>384</v>
      </c>
      <c r="AQ41" s="1">
        <v>384</v>
      </c>
      <c r="AR41" s="1">
        <v>384</v>
      </c>
      <c r="AS41" s="1">
        <v>384</v>
      </c>
      <c r="AT41" s="1">
        <v>384</v>
      </c>
      <c r="AU41" s="1">
        <v>384</v>
      </c>
      <c r="AV41" s="1">
        <v>384</v>
      </c>
      <c r="AW41" s="1">
        <v>384</v>
      </c>
      <c r="AX41" s="1">
        <v>384</v>
      </c>
      <c r="AY41" s="1">
        <v>384</v>
      </c>
      <c r="AZ41" s="1">
        <v>384</v>
      </c>
      <c r="BA41" s="1">
        <v>384</v>
      </c>
      <c r="BB41" s="1">
        <v>384</v>
      </c>
      <c r="BC41" s="1">
        <v>384</v>
      </c>
      <c r="BD41" s="1">
        <v>384</v>
      </c>
      <c r="BE41" s="1">
        <v>384</v>
      </c>
      <c r="BF41" s="1">
        <v>384</v>
      </c>
      <c r="BG41" s="1">
        <v>384</v>
      </c>
      <c r="BH41" s="1">
        <v>384</v>
      </c>
      <c r="BI41" s="1">
        <v>384</v>
      </c>
      <c r="BJ41" s="1">
        <v>384</v>
      </c>
      <c r="BK41" s="1">
        <v>384</v>
      </c>
      <c r="BL41" s="1">
        <v>384</v>
      </c>
      <c r="BM41" s="1">
        <v>384</v>
      </c>
      <c r="BN41" s="1">
        <v>384</v>
      </c>
      <c r="BO41" s="1">
        <v>384</v>
      </c>
      <c r="BP41" s="1">
        <v>384</v>
      </c>
      <c r="BQ41" s="1">
        <v>384</v>
      </c>
      <c r="BR41" s="1">
        <v>384</v>
      </c>
      <c r="BS41" s="1">
        <v>384</v>
      </c>
      <c r="BT41" s="1">
        <v>384</v>
      </c>
      <c r="BU41" s="1">
        <v>384</v>
      </c>
      <c r="BV41" s="1">
        <v>384</v>
      </c>
      <c r="BW41" s="1">
        <v>384</v>
      </c>
      <c r="BX41" s="1">
        <v>384</v>
      </c>
      <c r="BY41" s="1">
        <v>384</v>
      </c>
      <c r="BZ41" s="1">
        <v>384</v>
      </c>
      <c r="CA41" s="1">
        <v>384</v>
      </c>
      <c r="CB41" s="1">
        <v>384</v>
      </c>
      <c r="CC41" s="1">
        <v>384</v>
      </c>
      <c r="CD41" s="1">
        <v>384</v>
      </c>
      <c r="CE41" s="1">
        <v>384</v>
      </c>
      <c r="CF41" s="1">
        <v>348</v>
      </c>
      <c r="CG41" s="1">
        <v>348</v>
      </c>
      <c r="CH41" s="1">
        <v>348</v>
      </c>
      <c r="CI41" s="1">
        <v>348</v>
      </c>
      <c r="CJ41" s="1">
        <v>348</v>
      </c>
      <c r="CK41" s="1">
        <v>348</v>
      </c>
      <c r="CL41" s="1">
        <v>348</v>
      </c>
      <c r="CM41" s="1">
        <v>348</v>
      </c>
      <c r="CN41" s="1">
        <v>348</v>
      </c>
      <c r="CO41" s="1">
        <v>348</v>
      </c>
      <c r="CP41" s="1">
        <v>348</v>
      </c>
      <c r="CQ41" s="1">
        <v>348</v>
      </c>
      <c r="CR41" s="1">
        <v>348</v>
      </c>
      <c r="CS41" s="1">
        <v>348</v>
      </c>
      <c r="CT41" s="1">
        <v>348</v>
      </c>
      <c r="CU41" s="1">
        <v>348</v>
      </c>
      <c r="CV41" s="1">
        <v>348</v>
      </c>
      <c r="CW41" s="1">
        <v>347</v>
      </c>
      <c r="CX41" s="1">
        <v>347</v>
      </c>
      <c r="CY41" s="1">
        <v>347</v>
      </c>
      <c r="CZ41" s="1">
        <v>347</v>
      </c>
      <c r="DA41" s="1">
        <v>347</v>
      </c>
    </row>
    <row r="42" spans="1:105" s="1" customFormat="1" ht="12.75">
      <c r="A42" s="1" t="s">
        <v>20</v>
      </c>
      <c r="B42" s="1">
        <v>1</v>
      </c>
      <c r="C42" s="1">
        <v>2</v>
      </c>
      <c r="D42" s="1">
        <v>0</v>
      </c>
      <c r="E42" s="1">
        <v>2</v>
      </c>
      <c r="F42" s="1">
        <v>3</v>
      </c>
      <c r="G42" s="1">
        <v>2</v>
      </c>
      <c r="H42" s="1">
        <v>3</v>
      </c>
      <c r="I42" s="1">
        <v>1</v>
      </c>
      <c r="J42" s="1">
        <v>1</v>
      </c>
      <c r="K42" s="1">
        <v>2</v>
      </c>
      <c r="L42" s="1">
        <v>5</v>
      </c>
      <c r="M42" s="1">
        <v>4</v>
      </c>
      <c r="N42" s="1">
        <v>2</v>
      </c>
      <c r="O42" s="1">
        <v>1</v>
      </c>
      <c r="P42" s="1">
        <v>5</v>
      </c>
      <c r="Q42" s="1">
        <v>2</v>
      </c>
      <c r="R42" s="1">
        <v>4</v>
      </c>
      <c r="S42" s="1">
        <v>5</v>
      </c>
      <c r="T42" s="1">
        <v>4</v>
      </c>
      <c r="U42" s="1">
        <v>5</v>
      </c>
      <c r="V42" s="1">
        <v>11</v>
      </c>
      <c r="W42" s="1">
        <v>4</v>
      </c>
      <c r="X42" s="1">
        <v>4</v>
      </c>
      <c r="Y42" s="1">
        <v>5</v>
      </c>
      <c r="Z42" s="1">
        <v>2</v>
      </c>
      <c r="AA42" s="1">
        <v>3</v>
      </c>
      <c r="AB42" s="1">
        <v>6</v>
      </c>
      <c r="AC42" s="1">
        <v>6</v>
      </c>
      <c r="AD42" s="1">
        <v>1</v>
      </c>
      <c r="AE42" s="1">
        <v>1</v>
      </c>
      <c r="AF42" s="1">
        <v>4</v>
      </c>
      <c r="AG42" s="1">
        <v>2</v>
      </c>
      <c r="AH42" s="1">
        <v>6</v>
      </c>
      <c r="AI42" s="1">
        <v>0</v>
      </c>
      <c r="AJ42" s="1">
        <v>9</v>
      </c>
      <c r="AK42" s="1">
        <v>3</v>
      </c>
      <c r="AL42" s="1">
        <v>3</v>
      </c>
      <c r="AM42" s="1">
        <v>3</v>
      </c>
      <c r="AN42" s="1">
        <v>3</v>
      </c>
      <c r="AO42" s="1">
        <v>1</v>
      </c>
      <c r="AP42" s="1">
        <v>3</v>
      </c>
      <c r="AQ42" s="1">
        <v>1</v>
      </c>
      <c r="AR42" s="1">
        <v>1</v>
      </c>
      <c r="AS42" s="1">
        <v>2</v>
      </c>
      <c r="AT42" s="1">
        <v>0</v>
      </c>
      <c r="AU42" s="1">
        <v>1</v>
      </c>
      <c r="AV42" s="1">
        <v>3</v>
      </c>
      <c r="AW42" s="1">
        <v>3</v>
      </c>
      <c r="AX42" s="1">
        <v>0</v>
      </c>
      <c r="AY42" s="1">
        <v>0</v>
      </c>
      <c r="AZ42" s="1">
        <v>0</v>
      </c>
      <c r="BA42" s="1">
        <v>5</v>
      </c>
      <c r="BB42" s="1">
        <v>3</v>
      </c>
      <c r="BC42" s="1">
        <v>1</v>
      </c>
      <c r="BD42" s="1">
        <v>3</v>
      </c>
      <c r="BE42" s="1">
        <v>3</v>
      </c>
      <c r="BF42" s="1">
        <v>4</v>
      </c>
      <c r="BG42" s="1">
        <v>3</v>
      </c>
      <c r="BH42" s="1">
        <v>6</v>
      </c>
      <c r="BI42" s="1">
        <v>7</v>
      </c>
      <c r="BJ42" s="1">
        <v>3</v>
      </c>
      <c r="BK42" s="1">
        <v>5</v>
      </c>
      <c r="BL42" s="1">
        <v>6</v>
      </c>
      <c r="BM42" s="1">
        <v>7</v>
      </c>
      <c r="BN42" s="1">
        <v>2</v>
      </c>
      <c r="BO42" s="1">
        <v>4</v>
      </c>
      <c r="BP42" s="1">
        <v>5</v>
      </c>
      <c r="BQ42" s="1">
        <v>8</v>
      </c>
      <c r="BR42" s="1">
        <v>17</v>
      </c>
      <c r="BS42" s="1">
        <v>12</v>
      </c>
      <c r="BT42" s="1">
        <v>2</v>
      </c>
      <c r="BU42" s="1">
        <v>1</v>
      </c>
      <c r="BV42" s="1">
        <v>1</v>
      </c>
      <c r="BW42" s="1">
        <v>1</v>
      </c>
      <c r="BX42" s="1">
        <v>2</v>
      </c>
      <c r="BY42" s="1">
        <v>3</v>
      </c>
      <c r="BZ42" s="1">
        <v>6</v>
      </c>
      <c r="CA42" s="1">
        <v>5</v>
      </c>
      <c r="CB42" s="1">
        <v>5</v>
      </c>
      <c r="CC42" s="1">
        <v>2</v>
      </c>
      <c r="CD42" s="1">
        <v>3</v>
      </c>
      <c r="CE42" s="1">
        <v>6</v>
      </c>
      <c r="CF42" s="1">
        <v>2</v>
      </c>
      <c r="CG42" s="1">
        <v>5</v>
      </c>
      <c r="CH42" s="1">
        <v>1</v>
      </c>
      <c r="CI42" s="1">
        <v>0</v>
      </c>
      <c r="CJ42" s="1">
        <v>6</v>
      </c>
      <c r="CK42" s="1">
        <v>1</v>
      </c>
      <c r="CL42" s="1">
        <v>2</v>
      </c>
      <c r="CM42" s="1">
        <v>5</v>
      </c>
      <c r="CN42" s="1">
        <v>5</v>
      </c>
      <c r="CO42" s="1">
        <v>5</v>
      </c>
      <c r="CP42" s="1">
        <v>13</v>
      </c>
      <c r="CQ42" s="1">
        <v>3</v>
      </c>
      <c r="CR42" s="1">
        <v>7</v>
      </c>
      <c r="CS42" s="1">
        <v>2</v>
      </c>
      <c r="CT42" s="1">
        <v>2</v>
      </c>
      <c r="CU42" s="1">
        <v>5</v>
      </c>
      <c r="CV42" s="1">
        <v>4</v>
      </c>
      <c r="CW42" s="1">
        <v>2</v>
      </c>
      <c r="CX42" s="1">
        <v>0</v>
      </c>
      <c r="CY42" s="1">
        <v>2</v>
      </c>
      <c r="CZ42" s="1">
        <v>5</v>
      </c>
      <c r="DA42" s="1">
        <v>5</v>
      </c>
    </row>
    <row r="43" spans="1:105" s="1" customFormat="1" ht="12.75">
      <c r="A43" s="1" t="s">
        <v>21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4</v>
      </c>
      <c r="O43" s="1">
        <v>0</v>
      </c>
      <c r="P43" s="1">
        <v>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3</v>
      </c>
      <c r="X43" s="1">
        <v>1</v>
      </c>
      <c r="Y43" s="1">
        <v>1</v>
      </c>
      <c r="Z43" s="1">
        <v>1</v>
      </c>
      <c r="AA43" s="1">
        <v>0</v>
      </c>
      <c r="AB43" s="1">
        <v>0</v>
      </c>
      <c r="AC43" s="1">
        <v>3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5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1</v>
      </c>
      <c r="BB43" s="1">
        <v>1</v>
      </c>
      <c r="BC43" s="1">
        <v>0</v>
      </c>
      <c r="BD43" s="1">
        <v>0</v>
      </c>
      <c r="BE43" s="1">
        <v>1</v>
      </c>
      <c r="BF43" s="1">
        <v>0</v>
      </c>
      <c r="BG43" s="1">
        <v>0</v>
      </c>
      <c r="BH43" s="1">
        <v>0</v>
      </c>
      <c r="BI43" s="1">
        <v>0</v>
      </c>
      <c r="BJ43" s="1">
        <v>1</v>
      </c>
      <c r="BK43" s="1">
        <v>0</v>
      </c>
      <c r="BL43" s="1">
        <v>0</v>
      </c>
      <c r="BM43" s="1">
        <v>0</v>
      </c>
      <c r="BN43" s="1">
        <v>1</v>
      </c>
      <c r="BO43" s="1">
        <v>0</v>
      </c>
      <c r="BP43" s="1">
        <v>1</v>
      </c>
      <c r="BQ43" s="1">
        <v>3</v>
      </c>
      <c r="BR43" s="1">
        <v>7</v>
      </c>
      <c r="BS43" s="1">
        <v>17</v>
      </c>
      <c r="BT43" s="1">
        <v>35</v>
      </c>
      <c r="BU43" s="1">
        <v>36</v>
      </c>
      <c r="BV43" s="1">
        <v>36</v>
      </c>
      <c r="BW43" s="1">
        <v>36</v>
      </c>
      <c r="BX43" s="1">
        <v>36</v>
      </c>
      <c r="BY43" s="1">
        <v>36</v>
      </c>
      <c r="BZ43" s="1">
        <v>36</v>
      </c>
      <c r="CA43" s="1">
        <v>37</v>
      </c>
      <c r="CB43" s="1">
        <v>37</v>
      </c>
      <c r="CC43" s="1">
        <v>36</v>
      </c>
      <c r="CD43" s="1">
        <v>36</v>
      </c>
      <c r="CE43" s="1">
        <v>0</v>
      </c>
      <c r="CF43" s="1">
        <v>0</v>
      </c>
      <c r="CG43" s="1">
        <v>0</v>
      </c>
      <c r="CH43" s="1">
        <v>0</v>
      </c>
      <c r="CI43" s="1">
        <v>1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2</v>
      </c>
      <c r="CQ43" s="1">
        <v>2</v>
      </c>
      <c r="CR43" s="1">
        <v>4</v>
      </c>
      <c r="CS43" s="1">
        <v>3</v>
      </c>
      <c r="CT43" s="1">
        <v>1</v>
      </c>
      <c r="CU43" s="1">
        <v>1</v>
      </c>
      <c r="CV43" s="1">
        <v>4</v>
      </c>
      <c r="CW43" s="1">
        <v>0</v>
      </c>
      <c r="CX43" s="1">
        <v>0</v>
      </c>
      <c r="CY43" s="1">
        <v>0</v>
      </c>
      <c r="CZ43" s="1">
        <v>2</v>
      </c>
      <c r="DA43" s="1">
        <v>2</v>
      </c>
    </row>
    <row r="44" s="1" customFormat="1" ht="12.75"/>
    <row r="45" spans="1:256" s="13" customFormat="1" ht="12.75">
      <c r="A45" s="13" t="s">
        <v>27</v>
      </c>
      <c r="B45" s="13">
        <f>ROUND(B43/B41,2)</f>
        <v>0</v>
      </c>
      <c r="C45" s="13">
        <f aca="true" t="shared" si="15" ref="C45:BM45">ROUND(C43/C41,2)</f>
        <v>0</v>
      </c>
      <c r="D45" s="13">
        <f t="shared" si="15"/>
        <v>0</v>
      </c>
      <c r="E45" s="13">
        <f t="shared" si="15"/>
        <v>0</v>
      </c>
      <c r="F45" s="13">
        <f t="shared" si="15"/>
        <v>0</v>
      </c>
      <c r="G45" s="13">
        <f t="shared" si="15"/>
        <v>0</v>
      </c>
      <c r="H45" s="13">
        <f t="shared" si="15"/>
        <v>0</v>
      </c>
      <c r="I45" s="13">
        <f t="shared" si="15"/>
        <v>0</v>
      </c>
      <c r="J45" s="13">
        <f t="shared" si="15"/>
        <v>0</v>
      </c>
      <c r="K45" s="13">
        <f t="shared" si="15"/>
        <v>0</v>
      </c>
      <c r="L45" s="13">
        <f t="shared" si="15"/>
        <v>0</v>
      </c>
      <c r="M45" s="13">
        <f t="shared" si="15"/>
        <v>0</v>
      </c>
      <c r="N45" s="13">
        <f t="shared" si="15"/>
        <v>0.01</v>
      </c>
      <c r="O45" s="13">
        <f t="shared" si="15"/>
        <v>0</v>
      </c>
      <c r="P45" s="13">
        <f t="shared" si="15"/>
        <v>0.01</v>
      </c>
      <c r="Q45" s="13">
        <f t="shared" si="15"/>
        <v>0</v>
      </c>
      <c r="R45" s="13">
        <f t="shared" si="15"/>
        <v>0</v>
      </c>
      <c r="S45" s="13">
        <f t="shared" si="15"/>
        <v>0</v>
      </c>
      <c r="T45" s="13">
        <f t="shared" si="15"/>
        <v>0</v>
      </c>
      <c r="U45" s="13">
        <f t="shared" si="15"/>
        <v>0</v>
      </c>
      <c r="V45" s="13">
        <f t="shared" si="15"/>
        <v>0</v>
      </c>
      <c r="W45" s="13">
        <f t="shared" si="15"/>
        <v>0.01</v>
      </c>
      <c r="X45" s="13">
        <f t="shared" si="15"/>
        <v>0</v>
      </c>
      <c r="Y45" s="13">
        <f t="shared" si="15"/>
        <v>0</v>
      </c>
      <c r="Z45" s="13">
        <f t="shared" si="15"/>
        <v>0</v>
      </c>
      <c r="AA45" s="13">
        <f t="shared" si="15"/>
        <v>0</v>
      </c>
      <c r="AB45" s="13">
        <f t="shared" si="15"/>
        <v>0</v>
      </c>
      <c r="AC45" s="13">
        <f t="shared" si="15"/>
        <v>0.01</v>
      </c>
      <c r="AD45" s="13">
        <f t="shared" si="15"/>
        <v>0</v>
      </c>
      <c r="AE45" s="13">
        <f t="shared" si="15"/>
        <v>0</v>
      </c>
      <c r="AF45" s="13">
        <f t="shared" si="15"/>
        <v>0</v>
      </c>
      <c r="AG45" s="13">
        <f t="shared" si="15"/>
        <v>0</v>
      </c>
      <c r="AH45" s="13">
        <f t="shared" si="15"/>
        <v>0</v>
      </c>
      <c r="AI45" s="13">
        <f t="shared" si="15"/>
        <v>0</v>
      </c>
      <c r="AJ45" s="13">
        <f t="shared" si="15"/>
        <v>0</v>
      </c>
      <c r="AK45" s="13">
        <f t="shared" si="15"/>
        <v>0.01</v>
      </c>
      <c r="AL45" s="13">
        <f t="shared" si="15"/>
        <v>0</v>
      </c>
      <c r="AM45" s="13">
        <f t="shared" si="15"/>
        <v>0</v>
      </c>
      <c r="AN45" s="13">
        <f t="shared" si="15"/>
        <v>0</v>
      </c>
      <c r="AO45" s="13">
        <f t="shared" si="15"/>
        <v>0</v>
      </c>
      <c r="AP45" s="13">
        <f t="shared" si="15"/>
        <v>0</v>
      </c>
      <c r="AQ45" s="13">
        <f t="shared" si="15"/>
        <v>0</v>
      </c>
      <c r="AR45" s="13">
        <f t="shared" si="15"/>
        <v>0</v>
      </c>
      <c r="AS45" s="13">
        <f t="shared" si="15"/>
        <v>0</v>
      </c>
      <c r="AT45" s="13">
        <f t="shared" si="15"/>
        <v>0</v>
      </c>
      <c r="AU45" s="13">
        <f t="shared" si="15"/>
        <v>0</v>
      </c>
      <c r="AV45" s="13">
        <f t="shared" si="15"/>
        <v>0</v>
      </c>
      <c r="AW45" s="13">
        <f t="shared" si="15"/>
        <v>0</v>
      </c>
      <c r="AX45" s="13">
        <f t="shared" si="15"/>
        <v>0</v>
      </c>
      <c r="AY45" s="13">
        <f t="shared" si="15"/>
        <v>0</v>
      </c>
      <c r="AZ45" s="13">
        <f t="shared" si="15"/>
        <v>0</v>
      </c>
      <c r="BA45" s="13">
        <f t="shared" si="15"/>
        <v>0</v>
      </c>
      <c r="BB45" s="13">
        <f t="shared" si="15"/>
        <v>0</v>
      </c>
      <c r="BC45" s="13">
        <f t="shared" si="15"/>
        <v>0</v>
      </c>
      <c r="BD45" s="13">
        <f t="shared" si="15"/>
        <v>0</v>
      </c>
      <c r="BE45" s="13">
        <f t="shared" si="15"/>
        <v>0</v>
      </c>
      <c r="BF45" s="13">
        <f t="shared" si="15"/>
        <v>0</v>
      </c>
      <c r="BG45" s="13">
        <f t="shared" si="15"/>
        <v>0</v>
      </c>
      <c r="BH45" s="13">
        <f t="shared" si="15"/>
        <v>0</v>
      </c>
      <c r="BI45" s="13">
        <f t="shared" si="15"/>
        <v>0</v>
      </c>
      <c r="BJ45" s="13">
        <f t="shared" si="15"/>
        <v>0</v>
      </c>
      <c r="BK45" s="13">
        <f t="shared" si="15"/>
        <v>0</v>
      </c>
      <c r="BL45" s="13">
        <f t="shared" si="15"/>
        <v>0</v>
      </c>
      <c r="BM45" s="13">
        <f t="shared" si="15"/>
        <v>0</v>
      </c>
      <c r="BN45" s="13">
        <f>ROUND(BN43/BN41,2)</f>
        <v>0</v>
      </c>
      <c r="BO45" s="13">
        <f aca="true" t="shared" si="16" ref="BO45:DZ45">ROUND(BO43/BO41,2)</f>
        <v>0</v>
      </c>
      <c r="BP45" s="13">
        <f t="shared" si="16"/>
        <v>0</v>
      </c>
      <c r="BQ45" s="13">
        <f t="shared" si="16"/>
        <v>0.01</v>
      </c>
      <c r="BR45" s="13">
        <f t="shared" si="16"/>
        <v>0.02</v>
      </c>
      <c r="BS45" s="13">
        <f>ROUND(BS43/BS41,2)</f>
        <v>0.04</v>
      </c>
      <c r="BT45" s="13">
        <f t="shared" si="16"/>
        <v>0.09</v>
      </c>
      <c r="BU45" s="13">
        <f t="shared" si="16"/>
        <v>0.09</v>
      </c>
      <c r="BV45" s="13">
        <f t="shared" si="16"/>
        <v>0.09</v>
      </c>
      <c r="BW45" s="13">
        <f t="shared" si="16"/>
        <v>0.09</v>
      </c>
      <c r="BX45" s="13">
        <f t="shared" si="16"/>
        <v>0.09</v>
      </c>
      <c r="BY45" s="13">
        <f t="shared" si="16"/>
        <v>0.09</v>
      </c>
      <c r="BZ45" s="13">
        <f t="shared" si="16"/>
        <v>0.09</v>
      </c>
      <c r="CA45" s="13">
        <f t="shared" si="16"/>
        <v>0.1</v>
      </c>
      <c r="CB45" s="13">
        <f t="shared" si="16"/>
        <v>0.1</v>
      </c>
      <c r="CC45" s="13">
        <f t="shared" si="16"/>
        <v>0.09</v>
      </c>
      <c r="CD45" s="13">
        <f t="shared" si="16"/>
        <v>0.09</v>
      </c>
      <c r="CE45" s="13">
        <f t="shared" si="16"/>
        <v>0</v>
      </c>
      <c r="CF45" s="13">
        <f t="shared" si="16"/>
        <v>0</v>
      </c>
      <c r="CG45" s="13">
        <f t="shared" si="16"/>
        <v>0</v>
      </c>
      <c r="CH45" s="13">
        <f t="shared" si="16"/>
        <v>0</v>
      </c>
      <c r="CI45" s="13">
        <f>ROUND(CI43/CI41,2)</f>
        <v>0</v>
      </c>
      <c r="CJ45" s="13">
        <f t="shared" si="16"/>
        <v>0</v>
      </c>
      <c r="CK45" s="13">
        <f t="shared" si="16"/>
        <v>0</v>
      </c>
      <c r="CL45" s="13">
        <f t="shared" si="16"/>
        <v>0</v>
      </c>
      <c r="CM45" s="13">
        <f t="shared" si="16"/>
        <v>0</v>
      </c>
      <c r="CN45" s="13">
        <f t="shared" si="16"/>
        <v>0</v>
      </c>
      <c r="CO45" s="13">
        <f t="shared" si="16"/>
        <v>0</v>
      </c>
      <c r="CP45" s="13">
        <f t="shared" si="16"/>
        <v>0.01</v>
      </c>
      <c r="CQ45" s="13">
        <f t="shared" si="16"/>
        <v>0.01</v>
      </c>
      <c r="CR45" s="13">
        <f t="shared" si="16"/>
        <v>0.01</v>
      </c>
      <c r="CS45" s="13">
        <f t="shared" si="16"/>
        <v>0.01</v>
      </c>
      <c r="CT45" s="13">
        <f t="shared" si="16"/>
        <v>0</v>
      </c>
      <c r="CU45" s="13">
        <f t="shared" si="16"/>
        <v>0</v>
      </c>
      <c r="CV45" s="13">
        <f t="shared" si="16"/>
        <v>0.01</v>
      </c>
      <c r="CW45" s="13">
        <f t="shared" si="16"/>
        <v>0</v>
      </c>
      <c r="CX45" s="13">
        <f t="shared" si="16"/>
        <v>0</v>
      </c>
      <c r="CY45" s="13">
        <f t="shared" si="16"/>
        <v>0</v>
      </c>
      <c r="CZ45" s="13">
        <f t="shared" si="16"/>
        <v>0.01</v>
      </c>
      <c r="DA45" s="13">
        <f>ROUND(DA43/DA41,2)</f>
        <v>0.01</v>
      </c>
      <c r="DB45" s="13" t="e">
        <f t="shared" si="16"/>
        <v>#DIV/0!</v>
      </c>
      <c r="DC45" s="13" t="e">
        <f t="shared" si="16"/>
        <v>#DIV/0!</v>
      </c>
      <c r="DD45" s="13" t="e">
        <f t="shared" si="16"/>
        <v>#DIV/0!</v>
      </c>
      <c r="DE45" s="13" t="e">
        <f t="shared" si="16"/>
        <v>#DIV/0!</v>
      </c>
      <c r="DF45" s="13" t="e">
        <f t="shared" si="16"/>
        <v>#DIV/0!</v>
      </c>
      <c r="DG45" s="13" t="e">
        <f t="shared" si="16"/>
        <v>#DIV/0!</v>
      </c>
      <c r="DH45" s="13" t="e">
        <f t="shared" si="16"/>
        <v>#DIV/0!</v>
      </c>
      <c r="DI45" s="13" t="e">
        <f t="shared" si="16"/>
        <v>#DIV/0!</v>
      </c>
      <c r="DJ45" s="13" t="e">
        <f t="shared" si="16"/>
        <v>#DIV/0!</v>
      </c>
      <c r="DK45" s="13" t="e">
        <f t="shared" si="16"/>
        <v>#DIV/0!</v>
      </c>
      <c r="DL45" s="13" t="e">
        <f t="shared" si="16"/>
        <v>#DIV/0!</v>
      </c>
      <c r="DM45" s="13" t="e">
        <f t="shared" si="16"/>
        <v>#DIV/0!</v>
      </c>
      <c r="DN45" s="13" t="e">
        <f t="shared" si="16"/>
        <v>#DIV/0!</v>
      </c>
      <c r="DO45" s="13" t="e">
        <f t="shared" si="16"/>
        <v>#DIV/0!</v>
      </c>
      <c r="DP45" s="13" t="e">
        <f t="shared" si="16"/>
        <v>#DIV/0!</v>
      </c>
      <c r="DQ45" s="13" t="e">
        <f t="shared" si="16"/>
        <v>#DIV/0!</v>
      </c>
      <c r="DR45" s="13" t="e">
        <f t="shared" si="16"/>
        <v>#DIV/0!</v>
      </c>
      <c r="DS45" s="13" t="e">
        <f t="shared" si="16"/>
        <v>#DIV/0!</v>
      </c>
      <c r="DT45" s="13" t="e">
        <f t="shared" si="16"/>
        <v>#DIV/0!</v>
      </c>
      <c r="DU45" s="13" t="e">
        <f t="shared" si="16"/>
        <v>#DIV/0!</v>
      </c>
      <c r="DV45" s="13" t="e">
        <f t="shared" si="16"/>
        <v>#DIV/0!</v>
      </c>
      <c r="DW45" s="13" t="e">
        <f t="shared" si="16"/>
        <v>#DIV/0!</v>
      </c>
      <c r="DX45" s="13" t="e">
        <f t="shared" si="16"/>
        <v>#DIV/0!</v>
      </c>
      <c r="DY45" s="13" t="e">
        <f t="shared" si="16"/>
        <v>#DIV/0!</v>
      </c>
      <c r="DZ45" s="13" t="e">
        <f t="shared" si="16"/>
        <v>#DIV/0!</v>
      </c>
      <c r="EA45" s="13" t="e">
        <f aca="true" t="shared" si="17" ref="EA45:GL45">ROUND(EA43/EA41,2)</f>
        <v>#DIV/0!</v>
      </c>
      <c r="EB45" s="13" t="e">
        <f t="shared" si="17"/>
        <v>#DIV/0!</v>
      </c>
      <c r="EC45" s="13" t="e">
        <f t="shared" si="17"/>
        <v>#DIV/0!</v>
      </c>
      <c r="ED45" s="13" t="e">
        <f t="shared" si="17"/>
        <v>#DIV/0!</v>
      </c>
      <c r="EE45" s="13" t="e">
        <f t="shared" si="17"/>
        <v>#DIV/0!</v>
      </c>
      <c r="EF45" s="13" t="e">
        <f t="shared" si="17"/>
        <v>#DIV/0!</v>
      </c>
      <c r="EG45" s="13" t="e">
        <f t="shared" si="17"/>
        <v>#DIV/0!</v>
      </c>
      <c r="EH45" s="13" t="e">
        <f t="shared" si="17"/>
        <v>#DIV/0!</v>
      </c>
      <c r="EI45" s="13" t="e">
        <f t="shared" si="17"/>
        <v>#DIV/0!</v>
      </c>
      <c r="EJ45" s="13" t="e">
        <f t="shared" si="17"/>
        <v>#DIV/0!</v>
      </c>
      <c r="EK45" s="13" t="e">
        <f t="shared" si="17"/>
        <v>#DIV/0!</v>
      </c>
      <c r="EL45" s="13" t="e">
        <f t="shared" si="17"/>
        <v>#DIV/0!</v>
      </c>
      <c r="EM45" s="13" t="e">
        <f t="shared" si="17"/>
        <v>#DIV/0!</v>
      </c>
      <c r="EN45" s="13" t="e">
        <f t="shared" si="17"/>
        <v>#DIV/0!</v>
      </c>
      <c r="EO45" s="13" t="e">
        <f t="shared" si="17"/>
        <v>#DIV/0!</v>
      </c>
      <c r="EP45" s="13" t="e">
        <f t="shared" si="17"/>
        <v>#DIV/0!</v>
      </c>
      <c r="EQ45" s="13" t="e">
        <f t="shared" si="17"/>
        <v>#DIV/0!</v>
      </c>
      <c r="ER45" s="13" t="e">
        <f t="shared" si="17"/>
        <v>#DIV/0!</v>
      </c>
      <c r="ES45" s="13" t="e">
        <f t="shared" si="17"/>
        <v>#DIV/0!</v>
      </c>
      <c r="ET45" s="13" t="e">
        <f t="shared" si="17"/>
        <v>#DIV/0!</v>
      </c>
      <c r="EU45" s="13" t="e">
        <f t="shared" si="17"/>
        <v>#DIV/0!</v>
      </c>
      <c r="EV45" s="13" t="e">
        <f t="shared" si="17"/>
        <v>#DIV/0!</v>
      </c>
      <c r="EW45" s="13" t="e">
        <f t="shared" si="17"/>
        <v>#DIV/0!</v>
      </c>
      <c r="EX45" s="13" t="e">
        <f t="shared" si="17"/>
        <v>#DIV/0!</v>
      </c>
      <c r="EY45" s="13" t="e">
        <f t="shared" si="17"/>
        <v>#DIV/0!</v>
      </c>
      <c r="EZ45" s="13" t="e">
        <f t="shared" si="17"/>
        <v>#DIV/0!</v>
      </c>
      <c r="FA45" s="13" t="e">
        <f t="shared" si="17"/>
        <v>#DIV/0!</v>
      </c>
      <c r="FB45" s="13" t="e">
        <f t="shared" si="17"/>
        <v>#DIV/0!</v>
      </c>
      <c r="FC45" s="13" t="e">
        <f t="shared" si="17"/>
        <v>#DIV/0!</v>
      </c>
      <c r="FD45" s="13" t="e">
        <f t="shared" si="17"/>
        <v>#DIV/0!</v>
      </c>
      <c r="FE45" s="13" t="e">
        <f t="shared" si="17"/>
        <v>#DIV/0!</v>
      </c>
      <c r="FF45" s="13" t="e">
        <f t="shared" si="17"/>
        <v>#DIV/0!</v>
      </c>
      <c r="FG45" s="13" t="e">
        <f t="shared" si="17"/>
        <v>#DIV/0!</v>
      </c>
      <c r="FH45" s="13" t="e">
        <f t="shared" si="17"/>
        <v>#DIV/0!</v>
      </c>
      <c r="FI45" s="13" t="e">
        <f t="shared" si="17"/>
        <v>#DIV/0!</v>
      </c>
      <c r="FJ45" s="13" t="e">
        <f t="shared" si="17"/>
        <v>#DIV/0!</v>
      </c>
      <c r="FK45" s="13" t="e">
        <f t="shared" si="17"/>
        <v>#DIV/0!</v>
      </c>
      <c r="FL45" s="13" t="e">
        <f t="shared" si="17"/>
        <v>#DIV/0!</v>
      </c>
      <c r="FM45" s="13" t="e">
        <f t="shared" si="17"/>
        <v>#DIV/0!</v>
      </c>
      <c r="FN45" s="13" t="e">
        <f t="shared" si="17"/>
        <v>#DIV/0!</v>
      </c>
      <c r="FO45" s="13" t="e">
        <f t="shared" si="17"/>
        <v>#DIV/0!</v>
      </c>
      <c r="FP45" s="13" t="e">
        <f t="shared" si="17"/>
        <v>#DIV/0!</v>
      </c>
      <c r="FQ45" s="13" t="e">
        <f t="shared" si="17"/>
        <v>#DIV/0!</v>
      </c>
      <c r="FR45" s="13" t="e">
        <f t="shared" si="17"/>
        <v>#DIV/0!</v>
      </c>
      <c r="FS45" s="13" t="e">
        <f t="shared" si="17"/>
        <v>#DIV/0!</v>
      </c>
      <c r="FT45" s="13" t="e">
        <f t="shared" si="17"/>
        <v>#DIV/0!</v>
      </c>
      <c r="FU45" s="13" t="e">
        <f t="shared" si="17"/>
        <v>#DIV/0!</v>
      </c>
      <c r="FV45" s="13" t="e">
        <f t="shared" si="17"/>
        <v>#DIV/0!</v>
      </c>
      <c r="FW45" s="13" t="e">
        <f t="shared" si="17"/>
        <v>#DIV/0!</v>
      </c>
      <c r="FX45" s="13" t="e">
        <f t="shared" si="17"/>
        <v>#DIV/0!</v>
      </c>
      <c r="FY45" s="13" t="e">
        <f t="shared" si="17"/>
        <v>#DIV/0!</v>
      </c>
      <c r="FZ45" s="13" t="e">
        <f t="shared" si="17"/>
        <v>#DIV/0!</v>
      </c>
      <c r="GA45" s="13" t="e">
        <f t="shared" si="17"/>
        <v>#DIV/0!</v>
      </c>
      <c r="GB45" s="13" t="e">
        <f t="shared" si="17"/>
        <v>#DIV/0!</v>
      </c>
      <c r="GC45" s="13" t="e">
        <f t="shared" si="17"/>
        <v>#DIV/0!</v>
      </c>
      <c r="GD45" s="13" t="e">
        <f t="shared" si="17"/>
        <v>#DIV/0!</v>
      </c>
      <c r="GE45" s="13" t="e">
        <f t="shared" si="17"/>
        <v>#DIV/0!</v>
      </c>
      <c r="GF45" s="13" t="e">
        <f t="shared" si="17"/>
        <v>#DIV/0!</v>
      </c>
      <c r="GG45" s="13" t="e">
        <f t="shared" si="17"/>
        <v>#DIV/0!</v>
      </c>
      <c r="GH45" s="13" t="e">
        <f t="shared" si="17"/>
        <v>#DIV/0!</v>
      </c>
      <c r="GI45" s="13" t="e">
        <f t="shared" si="17"/>
        <v>#DIV/0!</v>
      </c>
      <c r="GJ45" s="13" t="e">
        <f t="shared" si="17"/>
        <v>#DIV/0!</v>
      </c>
      <c r="GK45" s="13" t="e">
        <f t="shared" si="17"/>
        <v>#DIV/0!</v>
      </c>
      <c r="GL45" s="13" t="e">
        <f t="shared" si="17"/>
        <v>#DIV/0!</v>
      </c>
      <c r="GM45" s="13" t="e">
        <f aca="true" t="shared" si="18" ref="GM45:IV45">ROUND(GM43/GM41,2)</f>
        <v>#DIV/0!</v>
      </c>
      <c r="GN45" s="13" t="e">
        <f t="shared" si="18"/>
        <v>#DIV/0!</v>
      </c>
      <c r="GO45" s="13" t="e">
        <f t="shared" si="18"/>
        <v>#DIV/0!</v>
      </c>
      <c r="GP45" s="13" t="e">
        <f t="shared" si="18"/>
        <v>#DIV/0!</v>
      </c>
      <c r="GQ45" s="13" t="e">
        <f t="shared" si="18"/>
        <v>#DIV/0!</v>
      </c>
      <c r="GR45" s="13" t="e">
        <f t="shared" si="18"/>
        <v>#DIV/0!</v>
      </c>
      <c r="GS45" s="13" t="e">
        <f t="shared" si="18"/>
        <v>#DIV/0!</v>
      </c>
      <c r="GT45" s="13" t="e">
        <f t="shared" si="18"/>
        <v>#DIV/0!</v>
      </c>
      <c r="GU45" s="13" t="e">
        <f t="shared" si="18"/>
        <v>#DIV/0!</v>
      </c>
      <c r="GV45" s="13" t="e">
        <f t="shared" si="18"/>
        <v>#DIV/0!</v>
      </c>
      <c r="GW45" s="13" t="e">
        <f t="shared" si="18"/>
        <v>#DIV/0!</v>
      </c>
      <c r="GX45" s="13" t="e">
        <f t="shared" si="18"/>
        <v>#DIV/0!</v>
      </c>
      <c r="GY45" s="13" t="e">
        <f t="shared" si="18"/>
        <v>#DIV/0!</v>
      </c>
      <c r="GZ45" s="13" t="e">
        <f t="shared" si="18"/>
        <v>#DIV/0!</v>
      </c>
      <c r="HA45" s="13" t="e">
        <f t="shared" si="18"/>
        <v>#DIV/0!</v>
      </c>
      <c r="HB45" s="13" t="e">
        <f t="shared" si="18"/>
        <v>#DIV/0!</v>
      </c>
      <c r="HC45" s="13" t="e">
        <f t="shared" si="18"/>
        <v>#DIV/0!</v>
      </c>
      <c r="HD45" s="13" t="e">
        <f t="shared" si="18"/>
        <v>#DIV/0!</v>
      </c>
      <c r="HE45" s="13" t="e">
        <f t="shared" si="18"/>
        <v>#DIV/0!</v>
      </c>
      <c r="HF45" s="13" t="e">
        <f t="shared" si="18"/>
        <v>#DIV/0!</v>
      </c>
      <c r="HG45" s="13" t="e">
        <f t="shared" si="18"/>
        <v>#DIV/0!</v>
      </c>
      <c r="HH45" s="13" t="e">
        <f t="shared" si="18"/>
        <v>#DIV/0!</v>
      </c>
      <c r="HI45" s="13" t="e">
        <f t="shared" si="18"/>
        <v>#DIV/0!</v>
      </c>
      <c r="HJ45" s="13" t="e">
        <f t="shared" si="18"/>
        <v>#DIV/0!</v>
      </c>
      <c r="HK45" s="13" t="e">
        <f t="shared" si="18"/>
        <v>#DIV/0!</v>
      </c>
      <c r="HL45" s="13" t="e">
        <f t="shared" si="18"/>
        <v>#DIV/0!</v>
      </c>
      <c r="HM45" s="13" t="e">
        <f t="shared" si="18"/>
        <v>#DIV/0!</v>
      </c>
      <c r="HN45" s="13" t="e">
        <f t="shared" si="18"/>
        <v>#DIV/0!</v>
      </c>
      <c r="HO45" s="13" t="e">
        <f t="shared" si="18"/>
        <v>#DIV/0!</v>
      </c>
      <c r="HP45" s="13" t="e">
        <f t="shared" si="18"/>
        <v>#DIV/0!</v>
      </c>
      <c r="HQ45" s="13" t="e">
        <f t="shared" si="18"/>
        <v>#DIV/0!</v>
      </c>
      <c r="HR45" s="13" t="e">
        <f t="shared" si="18"/>
        <v>#DIV/0!</v>
      </c>
      <c r="HS45" s="13" t="e">
        <f t="shared" si="18"/>
        <v>#DIV/0!</v>
      </c>
      <c r="HT45" s="13" t="e">
        <f t="shared" si="18"/>
        <v>#DIV/0!</v>
      </c>
      <c r="HU45" s="13" t="e">
        <f t="shared" si="18"/>
        <v>#DIV/0!</v>
      </c>
      <c r="HV45" s="13" t="e">
        <f t="shared" si="18"/>
        <v>#DIV/0!</v>
      </c>
      <c r="HW45" s="13" t="e">
        <f t="shared" si="18"/>
        <v>#DIV/0!</v>
      </c>
      <c r="HX45" s="13" t="e">
        <f t="shared" si="18"/>
        <v>#DIV/0!</v>
      </c>
      <c r="HY45" s="13" t="e">
        <f t="shared" si="18"/>
        <v>#DIV/0!</v>
      </c>
      <c r="HZ45" s="13" t="e">
        <f t="shared" si="18"/>
        <v>#DIV/0!</v>
      </c>
      <c r="IA45" s="13" t="e">
        <f t="shared" si="18"/>
        <v>#DIV/0!</v>
      </c>
      <c r="IB45" s="13" t="e">
        <f t="shared" si="18"/>
        <v>#DIV/0!</v>
      </c>
      <c r="IC45" s="13" t="e">
        <f t="shared" si="18"/>
        <v>#DIV/0!</v>
      </c>
      <c r="ID45" s="13" t="e">
        <f t="shared" si="18"/>
        <v>#DIV/0!</v>
      </c>
      <c r="IE45" s="13" t="e">
        <f t="shared" si="18"/>
        <v>#DIV/0!</v>
      </c>
      <c r="IF45" s="13" t="e">
        <f t="shared" si="18"/>
        <v>#DIV/0!</v>
      </c>
      <c r="IG45" s="13" t="e">
        <f t="shared" si="18"/>
        <v>#DIV/0!</v>
      </c>
      <c r="IH45" s="13" t="e">
        <f t="shared" si="18"/>
        <v>#DIV/0!</v>
      </c>
      <c r="II45" s="13" t="e">
        <f t="shared" si="18"/>
        <v>#DIV/0!</v>
      </c>
      <c r="IJ45" s="13" t="e">
        <f t="shared" si="18"/>
        <v>#DIV/0!</v>
      </c>
      <c r="IK45" s="13" t="e">
        <f t="shared" si="18"/>
        <v>#DIV/0!</v>
      </c>
      <c r="IL45" s="13" t="e">
        <f t="shared" si="18"/>
        <v>#DIV/0!</v>
      </c>
      <c r="IM45" s="13" t="e">
        <f t="shared" si="18"/>
        <v>#DIV/0!</v>
      </c>
      <c r="IN45" s="13" t="e">
        <f t="shared" si="18"/>
        <v>#DIV/0!</v>
      </c>
      <c r="IO45" s="13" t="e">
        <f t="shared" si="18"/>
        <v>#DIV/0!</v>
      </c>
      <c r="IP45" s="13" t="e">
        <f t="shared" si="18"/>
        <v>#DIV/0!</v>
      </c>
      <c r="IQ45" s="13" t="e">
        <f t="shared" si="18"/>
        <v>#DIV/0!</v>
      </c>
      <c r="IR45" s="13" t="e">
        <f t="shared" si="18"/>
        <v>#DIV/0!</v>
      </c>
      <c r="IS45" s="13" t="e">
        <f t="shared" si="18"/>
        <v>#DIV/0!</v>
      </c>
      <c r="IT45" s="13" t="e">
        <f t="shared" si="18"/>
        <v>#DIV/0!</v>
      </c>
      <c r="IU45" s="13" t="e">
        <f t="shared" si="18"/>
        <v>#DIV/0!</v>
      </c>
      <c r="IV45" s="13" t="e">
        <f t="shared" si="18"/>
        <v>#DIV/0!</v>
      </c>
    </row>
    <row r="46" spans="1:122" s="5" customFormat="1" ht="12.75">
      <c r="A46" s="14" t="s">
        <v>28</v>
      </c>
      <c r="B46" s="5" t="str">
        <f>IF(B45&gt;=3%,"Failed","Pass")</f>
        <v>Pass</v>
      </c>
      <c r="C46" s="5" t="str">
        <f aca="true" t="shared" si="19" ref="C46:AM46">IF(C45&gt;=3%,"Failed","Pass")</f>
        <v>Pass</v>
      </c>
      <c r="D46" s="5" t="str">
        <f t="shared" si="19"/>
        <v>Pass</v>
      </c>
      <c r="E46" s="5" t="str">
        <f t="shared" si="19"/>
        <v>Pass</v>
      </c>
      <c r="F46" s="5" t="str">
        <f t="shared" si="19"/>
        <v>Pass</v>
      </c>
      <c r="G46" s="5" t="str">
        <f t="shared" si="19"/>
        <v>Pass</v>
      </c>
      <c r="H46" s="5" t="str">
        <f t="shared" si="19"/>
        <v>Pass</v>
      </c>
      <c r="I46" s="5" t="str">
        <f t="shared" si="19"/>
        <v>Pass</v>
      </c>
      <c r="J46" s="5" t="str">
        <f t="shared" si="19"/>
        <v>Pass</v>
      </c>
      <c r="K46" s="5" t="str">
        <f t="shared" si="19"/>
        <v>Pass</v>
      </c>
      <c r="L46" s="5" t="str">
        <f t="shared" si="19"/>
        <v>Pass</v>
      </c>
      <c r="M46" s="5" t="str">
        <f t="shared" si="19"/>
        <v>Pass</v>
      </c>
      <c r="N46" s="5" t="str">
        <f t="shared" si="19"/>
        <v>Pass</v>
      </c>
      <c r="O46" s="5" t="str">
        <f t="shared" si="19"/>
        <v>Pass</v>
      </c>
      <c r="P46" s="5" t="str">
        <f t="shared" si="19"/>
        <v>Pass</v>
      </c>
      <c r="Q46" s="5" t="str">
        <f t="shared" si="19"/>
        <v>Pass</v>
      </c>
      <c r="R46" s="5" t="str">
        <f t="shared" si="19"/>
        <v>Pass</v>
      </c>
      <c r="S46" s="5" t="str">
        <f t="shared" si="19"/>
        <v>Pass</v>
      </c>
      <c r="T46" s="5" t="str">
        <f t="shared" si="19"/>
        <v>Pass</v>
      </c>
      <c r="U46" s="5" t="str">
        <f t="shared" si="19"/>
        <v>Pass</v>
      </c>
      <c r="V46" s="5" t="str">
        <f t="shared" si="19"/>
        <v>Pass</v>
      </c>
      <c r="W46" s="5" t="str">
        <f t="shared" si="19"/>
        <v>Pass</v>
      </c>
      <c r="X46" s="5" t="str">
        <f t="shared" si="19"/>
        <v>Pass</v>
      </c>
      <c r="Y46" s="5" t="str">
        <f t="shared" si="19"/>
        <v>Pass</v>
      </c>
      <c r="Z46" s="5" t="str">
        <f t="shared" si="19"/>
        <v>Pass</v>
      </c>
      <c r="AA46" s="5" t="str">
        <f t="shared" si="19"/>
        <v>Pass</v>
      </c>
      <c r="AB46" s="5" t="str">
        <f t="shared" si="19"/>
        <v>Pass</v>
      </c>
      <c r="AC46" s="5" t="str">
        <f t="shared" si="19"/>
        <v>Pass</v>
      </c>
      <c r="AD46" s="5" t="str">
        <f t="shared" si="19"/>
        <v>Pass</v>
      </c>
      <c r="AE46" s="5" t="str">
        <f t="shared" si="19"/>
        <v>Pass</v>
      </c>
      <c r="AF46" s="5" t="str">
        <f t="shared" si="19"/>
        <v>Pass</v>
      </c>
      <c r="AG46" s="5" t="str">
        <f t="shared" si="19"/>
        <v>Pass</v>
      </c>
      <c r="AH46" s="5" t="str">
        <f t="shared" si="19"/>
        <v>Pass</v>
      </c>
      <c r="AI46" s="5" t="str">
        <f t="shared" si="19"/>
        <v>Pass</v>
      </c>
      <c r="AJ46" s="5" t="str">
        <f t="shared" si="19"/>
        <v>Pass</v>
      </c>
      <c r="AK46" s="5" t="str">
        <f t="shared" si="19"/>
        <v>Pass</v>
      </c>
      <c r="AL46" s="5" t="str">
        <f t="shared" si="19"/>
        <v>Pass</v>
      </c>
      <c r="AM46" s="5" t="str">
        <f t="shared" si="19"/>
        <v>Pass</v>
      </c>
      <c r="AN46" s="5" t="str">
        <f aca="true" t="shared" si="20" ref="AN46:BS46">IF(AN45&gt;=3%,"Failed","Pass")</f>
        <v>Pass</v>
      </c>
      <c r="AO46" s="5" t="str">
        <f t="shared" si="20"/>
        <v>Pass</v>
      </c>
      <c r="AP46" s="5" t="str">
        <f t="shared" si="20"/>
        <v>Pass</v>
      </c>
      <c r="AQ46" s="5" t="str">
        <f t="shared" si="20"/>
        <v>Pass</v>
      </c>
      <c r="AR46" s="5" t="str">
        <f t="shared" si="20"/>
        <v>Pass</v>
      </c>
      <c r="AS46" s="5" t="str">
        <f t="shared" si="20"/>
        <v>Pass</v>
      </c>
      <c r="AT46" s="5" t="str">
        <f t="shared" si="20"/>
        <v>Pass</v>
      </c>
      <c r="AU46" s="5" t="str">
        <f t="shared" si="20"/>
        <v>Pass</v>
      </c>
      <c r="AV46" s="5" t="str">
        <f t="shared" si="20"/>
        <v>Pass</v>
      </c>
      <c r="AW46" s="5" t="str">
        <f t="shared" si="20"/>
        <v>Pass</v>
      </c>
      <c r="AX46" s="5" t="str">
        <f t="shared" si="20"/>
        <v>Pass</v>
      </c>
      <c r="AY46" s="5" t="str">
        <f t="shared" si="20"/>
        <v>Pass</v>
      </c>
      <c r="AZ46" s="5" t="str">
        <f t="shared" si="20"/>
        <v>Pass</v>
      </c>
      <c r="BA46" s="5" t="str">
        <f t="shared" si="20"/>
        <v>Pass</v>
      </c>
      <c r="BB46" s="5" t="str">
        <f t="shared" si="20"/>
        <v>Pass</v>
      </c>
      <c r="BC46" s="5" t="str">
        <f t="shared" si="20"/>
        <v>Pass</v>
      </c>
      <c r="BD46" s="5" t="str">
        <f t="shared" si="20"/>
        <v>Pass</v>
      </c>
      <c r="BE46" s="5" t="str">
        <f t="shared" si="20"/>
        <v>Pass</v>
      </c>
      <c r="BF46" s="5" t="str">
        <f t="shared" si="20"/>
        <v>Pass</v>
      </c>
      <c r="BG46" s="5" t="str">
        <f t="shared" si="20"/>
        <v>Pass</v>
      </c>
      <c r="BH46" s="5" t="str">
        <f t="shared" si="20"/>
        <v>Pass</v>
      </c>
      <c r="BI46" s="5" t="str">
        <f t="shared" si="20"/>
        <v>Pass</v>
      </c>
      <c r="BJ46" s="5" t="str">
        <f t="shared" si="20"/>
        <v>Pass</v>
      </c>
      <c r="BK46" s="5" t="str">
        <f t="shared" si="20"/>
        <v>Pass</v>
      </c>
      <c r="BL46" s="5" t="str">
        <f t="shared" si="20"/>
        <v>Pass</v>
      </c>
      <c r="BM46" s="5" t="str">
        <f t="shared" si="20"/>
        <v>Pass</v>
      </c>
      <c r="BN46" s="5" t="str">
        <f t="shared" si="20"/>
        <v>Pass</v>
      </c>
      <c r="BO46" s="5" t="str">
        <f t="shared" si="20"/>
        <v>Pass</v>
      </c>
      <c r="BP46" s="5" t="str">
        <f t="shared" si="20"/>
        <v>Pass</v>
      </c>
      <c r="BQ46" s="5" t="str">
        <f t="shared" si="20"/>
        <v>Pass</v>
      </c>
      <c r="BR46" s="5" t="str">
        <f t="shared" si="20"/>
        <v>Pass</v>
      </c>
      <c r="BS46" s="5" t="str">
        <f t="shared" si="20"/>
        <v>Failed</v>
      </c>
      <c r="BT46" s="5" t="str">
        <f aca="true" t="shared" si="21" ref="BT46:CY46">IF(BT45&gt;=3%,"Failed","Pass")</f>
        <v>Failed</v>
      </c>
      <c r="BU46" s="5" t="str">
        <f t="shared" si="21"/>
        <v>Failed</v>
      </c>
      <c r="BV46" s="5" t="str">
        <f t="shared" si="21"/>
        <v>Failed</v>
      </c>
      <c r="BW46" s="5" t="str">
        <f t="shared" si="21"/>
        <v>Failed</v>
      </c>
      <c r="BX46" s="5" t="str">
        <f t="shared" si="21"/>
        <v>Failed</v>
      </c>
      <c r="BY46" s="5" t="str">
        <f t="shared" si="21"/>
        <v>Failed</v>
      </c>
      <c r="BZ46" s="5" t="str">
        <f t="shared" si="21"/>
        <v>Failed</v>
      </c>
      <c r="CA46" s="5" t="str">
        <f t="shared" si="21"/>
        <v>Failed</v>
      </c>
      <c r="CB46" s="5" t="str">
        <f t="shared" si="21"/>
        <v>Failed</v>
      </c>
      <c r="CC46" s="5" t="str">
        <f t="shared" si="21"/>
        <v>Failed</v>
      </c>
      <c r="CD46" s="5" t="str">
        <f t="shared" si="21"/>
        <v>Failed</v>
      </c>
      <c r="CE46" s="5" t="str">
        <f t="shared" si="21"/>
        <v>Pass</v>
      </c>
      <c r="CF46" s="5" t="str">
        <f t="shared" si="21"/>
        <v>Pass</v>
      </c>
      <c r="CG46" s="5" t="str">
        <f t="shared" si="21"/>
        <v>Pass</v>
      </c>
      <c r="CH46" s="5" t="str">
        <f t="shared" si="21"/>
        <v>Pass</v>
      </c>
      <c r="CI46" s="5" t="str">
        <f t="shared" si="21"/>
        <v>Pass</v>
      </c>
      <c r="CJ46" s="5" t="str">
        <f t="shared" si="21"/>
        <v>Pass</v>
      </c>
      <c r="CK46" s="5" t="str">
        <f t="shared" si="21"/>
        <v>Pass</v>
      </c>
      <c r="CL46" s="5" t="str">
        <f t="shared" si="21"/>
        <v>Pass</v>
      </c>
      <c r="CM46" s="5" t="str">
        <f t="shared" si="21"/>
        <v>Pass</v>
      </c>
      <c r="CN46" s="5" t="str">
        <f t="shared" si="21"/>
        <v>Pass</v>
      </c>
      <c r="CO46" s="5" t="str">
        <f t="shared" si="21"/>
        <v>Pass</v>
      </c>
      <c r="CP46" s="5" t="str">
        <f t="shared" si="21"/>
        <v>Pass</v>
      </c>
      <c r="CQ46" s="5" t="str">
        <f t="shared" si="21"/>
        <v>Pass</v>
      </c>
      <c r="CR46" s="5" t="str">
        <f t="shared" si="21"/>
        <v>Pass</v>
      </c>
      <c r="CS46" s="5" t="str">
        <f t="shared" si="21"/>
        <v>Pass</v>
      </c>
      <c r="CT46" s="5" t="str">
        <f t="shared" si="21"/>
        <v>Pass</v>
      </c>
      <c r="CU46" s="5" t="str">
        <f t="shared" si="21"/>
        <v>Pass</v>
      </c>
      <c r="CV46" s="5" t="str">
        <f t="shared" si="21"/>
        <v>Pass</v>
      </c>
      <c r="CW46" s="5" t="str">
        <f t="shared" si="21"/>
        <v>Pass</v>
      </c>
      <c r="CX46" s="5" t="str">
        <f t="shared" si="21"/>
        <v>Pass</v>
      </c>
      <c r="CY46" s="5" t="str">
        <f t="shared" si="21"/>
        <v>Pass</v>
      </c>
      <c r="CZ46" s="5" t="str">
        <f aca="true" t="shared" si="22" ref="CZ46:DR46">IF(CZ45&gt;=3%,"Failed","Pass")</f>
        <v>Pass</v>
      </c>
      <c r="DA46" s="5" t="str">
        <f>IF(DA45&gt;=3%,"Failed","Pass")</f>
        <v>Pass</v>
      </c>
      <c r="DB46" s="5" t="e">
        <f t="shared" si="22"/>
        <v>#DIV/0!</v>
      </c>
      <c r="DC46" s="5" t="e">
        <f t="shared" si="22"/>
        <v>#DIV/0!</v>
      </c>
      <c r="DD46" s="5" t="e">
        <f t="shared" si="22"/>
        <v>#DIV/0!</v>
      </c>
      <c r="DE46" s="5" t="e">
        <f t="shared" si="22"/>
        <v>#DIV/0!</v>
      </c>
      <c r="DF46" s="5" t="e">
        <f t="shared" si="22"/>
        <v>#DIV/0!</v>
      </c>
      <c r="DG46" s="5" t="e">
        <f t="shared" si="22"/>
        <v>#DIV/0!</v>
      </c>
      <c r="DH46" s="5" t="e">
        <f t="shared" si="22"/>
        <v>#DIV/0!</v>
      </c>
      <c r="DI46" s="5" t="e">
        <f t="shared" si="22"/>
        <v>#DIV/0!</v>
      </c>
      <c r="DJ46" s="5" t="e">
        <f t="shared" si="22"/>
        <v>#DIV/0!</v>
      </c>
      <c r="DK46" s="5" t="e">
        <f t="shared" si="22"/>
        <v>#DIV/0!</v>
      </c>
      <c r="DL46" s="5" t="e">
        <f t="shared" si="22"/>
        <v>#DIV/0!</v>
      </c>
      <c r="DM46" s="5" t="e">
        <f t="shared" si="22"/>
        <v>#DIV/0!</v>
      </c>
      <c r="DN46" s="5" t="e">
        <f t="shared" si="22"/>
        <v>#DIV/0!</v>
      </c>
      <c r="DO46" s="5" t="e">
        <f t="shared" si="22"/>
        <v>#DIV/0!</v>
      </c>
      <c r="DP46" s="5" t="e">
        <f t="shared" si="22"/>
        <v>#DIV/0!</v>
      </c>
      <c r="DQ46" s="5" t="e">
        <f t="shared" si="22"/>
        <v>#DIV/0!</v>
      </c>
      <c r="DR46" s="5" t="e">
        <f t="shared" si="22"/>
        <v>#DIV/0!</v>
      </c>
    </row>
    <row r="47" s="3" customFormat="1" ht="12.75">
      <c r="A47" s="15"/>
    </row>
    <row r="48" spans="1:113" s="4" customFormat="1" ht="12.75">
      <c r="A48" s="16" t="s">
        <v>58</v>
      </c>
      <c r="B48" s="4">
        <f>1.25*((B52+(B53)*B54))</f>
        <v>220314.37355999998</v>
      </c>
      <c r="C48" s="4">
        <f>1.25*((C52+((B53+C53)*C54))/2)</f>
        <v>221422.08661</v>
      </c>
      <c r="D48" s="4">
        <f>1.25*((D52+((C53+D53)*D54)))</f>
        <v>443111.04571000003</v>
      </c>
      <c r="E48" s="4">
        <f>1.25*((E52+((D53+E53)*E54))/2)</f>
        <v>223557.847395</v>
      </c>
      <c r="F48" s="4">
        <f>1.25*((F52+((E53+F53)*F54)))</f>
        <v>448005.97289</v>
      </c>
      <c r="G48" s="4">
        <f>1.25*((G52+((F53+G53)*G54))/2)</f>
        <v>224733.439625</v>
      </c>
      <c r="H48" s="4">
        <f>1.25*((H52+((G53+H53)*H54)))</f>
        <v>449809.85391</v>
      </c>
      <c r="I48" s="4">
        <f>1.25*((I52+((H53+I53)*I54))/2)</f>
        <v>226044.64147499998</v>
      </c>
      <c r="J48" s="4">
        <f>1.25*((J52+((I53+J53)*J54)))</f>
        <v>452162.09011</v>
      </c>
      <c r="K48" s="4">
        <f>1.25*((K52+((J53+K53)*K54))/2)</f>
        <v>227156.2461</v>
      </c>
      <c r="L48" s="4">
        <f>1.25*((L52+((K53+L53)*L54)))</f>
        <v>454522.54021</v>
      </c>
      <c r="M48" s="4">
        <f>1.25*((M52+((L53+M53)*M54))/2)</f>
        <v>228444.50036499999</v>
      </c>
      <c r="N48" s="4">
        <f>1.25*((N52+((M53+N53)*N54)))</f>
        <v>456983.97249</v>
      </c>
      <c r="O48" s="4">
        <f>1.25*((O52+((N53+O53)*O54))/2)</f>
        <v>229611.88983</v>
      </c>
      <c r="P48" s="4">
        <f>1.25*((P52+((O53+P53)*P54)))</f>
        <v>459495.50059</v>
      </c>
      <c r="Q48" s="4">
        <f>1.25*((Q52+((P53+Q53)*Q54))/2)</f>
        <v>230961.40396999998</v>
      </c>
      <c r="R48" s="4">
        <f>1.25*((R52+((Q53+R53)*R54)))</f>
        <v>461981.81389999995</v>
      </c>
      <c r="S48" s="4">
        <f>1.25*((S52+((R53+S53)*S54))/2)</f>
        <v>232105.55263</v>
      </c>
      <c r="T48" s="4">
        <f>1.25*((T52+((S53+T53)*T54)))</f>
        <v>464466.37976</v>
      </c>
      <c r="U48" s="4">
        <f>1.25*((U52+((T53+U53)*U54))/2)</f>
        <v>233453.86853</v>
      </c>
      <c r="V48" s="4">
        <f>1.25*((V52+((U53+V53)*V54)))</f>
        <v>466978.63515999995</v>
      </c>
      <c r="W48" s="4">
        <f>1.25*((W52+((V53+W53)*W54))/2)</f>
        <v>234619.963915</v>
      </c>
      <c r="X48" s="4">
        <f>1.25*((X52+((W53+X53)*X54)))</f>
        <v>469447.46841</v>
      </c>
      <c r="Y48" s="4">
        <f>1.25*((Y52+((X53+Y53)*Y54))/2)</f>
        <v>236172.211315</v>
      </c>
      <c r="Z48" s="4">
        <f>1.25*((Z52+((Y53+Z53)*Z54)))</f>
        <v>472406.40507</v>
      </c>
      <c r="AA48" s="4">
        <f>1.25*((AA52+((Z53+AA53)*AA54))/2)</f>
        <v>237100.477105</v>
      </c>
      <c r="AB48" s="4">
        <f>1.25*((AB52+((AA53+AB53)*AB54)))</f>
        <v>474380.09421</v>
      </c>
      <c r="AC48" s="4">
        <f>1.25*((AC52+((AB53+AC53)*AC54))/2)</f>
        <v>238393.29675</v>
      </c>
      <c r="AD48" s="4">
        <f>1.25*((AD52+((AC53+AD53)*AD54)))</f>
        <v>476862.96915</v>
      </c>
      <c r="AE48" s="4">
        <f>1.25*((AE52+((AD53+AE53)*AE54))/2)</f>
        <v>239588.474075</v>
      </c>
      <c r="AF48" s="4">
        <f>1.25*((AF52+((AE53+AF53)*AF54)))</f>
        <v>479382.07723</v>
      </c>
      <c r="AG48" s="4">
        <f>1.25*((AG52+((AF53+AG53)*AG54))/2)</f>
        <v>240917.81080500002</v>
      </c>
      <c r="AH48" s="4">
        <f>1.25*((AH52+((AG53+AH53)*AH54)))</f>
        <v>481836.20726</v>
      </c>
      <c r="AI48" s="4">
        <f>1.25*((AI52+((AH53+AI53)*AI54))/2)</f>
        <v>242049.07512000002</v>
      </c>
      <c r="AJ48" s="4">
        <f>1.25*((AJ52+((AI53+AJ53)*AJ54)))</f>
        <v>484346.61053000006</v>
      </c>
      <c r="AK48" s="4">
        <f>1.25*((AK52+((AJ53+AK53)*AK54))/2)</f>
        <v>243433.05706</v>
      </c>
      <c r="AL48" s="4">
        <f>1.25*((AL52+((AK53+AL53)*AL54)))</f>
        <v>486867.8504</v>
      </c>
      <c r="AM48" s="4">
        <f>1.25*((AM52+((AL53+AM53)*AM54))/2)</f>
        <v>244576.41009999998</v>
      </c>
      <c r="AN48" s="4">
        <f>1.25*((AN52+((AM53+AN53)*AN54)))</f>
        <v>489485.003</v>
      </c>
      <c r="AO48" s="4">
        <f>1.25*((AO52+((AN53+AO53)*AO54))/2)</f>
        <v>246054.23299999998</v>
      </c>
      <c r="AP48" s="4">
        <f>1.25*((AP52+((AO53+AP53)*AP54)))</f>
        <v>492108.46599999996</v>
      </c>
      <c r="AQ48" s="4">
        <f>1.25*((AQ52+((AP53+AQ53)*AQ54))/2)</f>
        <v>247208.65649999998</v>
      </c>
      <c r="AR48" s="4">
        <f>1.25*((AR52+((AQ53+AR53)*AR54)))</f>
        <v>494802.676</v>
      </c>
      <c r="AS48" s="4">
        <f>1.25*((AS52+((AR53+AS53)*AS54))/2)</f>
        <v>248752.380215</v>
      </c>
      <c r="AT48" s="4">
        <f>1.25*((AT52+((AS53+AT53)*AT54)))</f>
        <v>497461.82831</v>
      </c>
      <c r="AU48" s="4">
        <f>1.25*((AU52+((AT53+AU53)*AU54))/2)</f>
        <v>249880.99585</v>
      </c>
      <c r="AV48" s="4">
        <f>1.25*((AV52+((AU53+AV53)*AV54)))</f>
        <v>500311.59322</v>
      </c>
      <c r="AW48" s="4">
        <f>1.25*((AW52+((AV53+AW53)*AW54))/2)</f>
        <v>251610.432845</v>
      </c>
      <c r="AX48" s="4">
        <f>1.25*((AX52+((AW53+AX53)*AX54)))</f>
        <v>503256.70058000006</v>
      </c>
      <c r="AY48" s="4">
        <f>1.25*((AY52+((AX53+AY53)*AY54))/2)</f>
        <v>252805.45465</v>
      </c>
      <c r="AZ48" s="4">
        <f>1.25*((AZ52+((AY53+AZ53)*AZ54)))</f>
        <v>506146.17962000007</v>
      </c>
      <c r="BA48" s="4">
        <f>1.25*((BA52+((AZ53+BA53)*BA54))/2)</f>
        <v>254523.31997500002</v>
      </c>
      <c r="BB48" s="4">
        <f>1.25*((BB52+((BA53+BB53)*BB54)))</f>
        <v>509050.00226999994</v>
      </c>
      <c r="BC48" s="4">
        <f>1.25*((BC52+((BB53+BC53)*BC54))/2)</f>
        <v>256011.34654</v>
      </c>
      <c r="BD48" s="4">
        <f>1.25*((BD52+((BC53+BD53)*BD54)))</f>
        <v>512621.4203</v>
      </c>
      <c r="BE48" s="4">
        <f>1.25*((BE52+((BD53+BE53)*BE54))/2)</f>
        <v>257504.46015</v>
      </c>
      <c r="BF48" s="4">
        <f>1.25*((BF52+((BE53+BF53)*BF54)))</f>
        <v>514973.08541</v>
      </c>
      <c r="BG48" s="4">
        <f>1.25*((BG52+((BF53+BG53)*BG54))/2)</f>
        <v>259060.79173499998</v>
      </c>
      <c r="BH48" s="4">
        <f>1.25*((BH52+((BG53+BH53)*BH54)))</f>
        <v>518907.58778000006</v>
      </c>
      <c r="BI48" s="4">
        <f>1.25*((BI52+((BH53+BI53)*BI54))/2)</f>
        <v>260660.87957</v>
      </c>
      <c r="BJ48" s="4">
        <f>1.25*((BJ52+((BI53+BJ53)*BJ54)))</f>
        <v>521321.75914</v>
      </c>
      <c r="BK48" s="4">
        <f>1.25*((BK52+((BJ53+BK53)*BK54))/2)</f>
        <v>262042.47992</v>
      </c>
      <c r="BL48" s="4">
        <f>1.25*((BL52+((BK53+BL53)*BL54)))</f>
        <v>524426.9105400001</v>
      </c>
      <c r="BM48" s="4">
        <f>1.25*((BM52+((BL53+BM53)*BM54))/2)</f>
        <v>263432.20527000003</v>
      </c>
      <c r="BN48" s="4">
        <f>1.25*((BN52+((BM53+BN53)*BN54)))</f>
        <v>526867.0769699999</v>
      </c>
      <c r="BO48" s="4">
        <f>1.25*((BO52+((BN53+BO53)*BO54))/2)</f>
        <v>265073.39281</v>
      </c>
      <c r="BP48" s="4">
        <f>1.25*((BP52+((BO53+BP53)*BP54)))</f>
        <v>530979.30432</v>
      </c>
      <c r="BQ48" s="4">
        <f>1.25*((BQ52+((BP53+BQ53)*BQ54))/2)</f>
        <v>266721.11483</v>
      </c>
      <c r="BR48" s="4">
        <f>1.25*((BR52+((BQ53+BR53)*BR54)))</f>
        <v>533483.31473</v>
      </c>
      <c r="BS48" s="4">
        <f>1.25*((BS52+((BR53+BS53)*BS54))/2)</f>
        <v>268653.542755</v>
      </c>
      <c r="BT48" s="4">
        <f>1.25*((BT52+((BS53+BT53)*BT54)))</f>
        <v>538663.20976</v>
      </c>
      <c r="BU48" s="4">
        <f>1.25*((BU52+((BT53+BU53)*BU54))/2)</f>
        <v>270604.72205</v>
      </c>
      <c r="BV48" s="4">
        <f>1.25*((BV52+((BU53+BV53)*BV54)))</f>
        <v>541242.7090200001</v>
      </c>
      <c r="BW48" s="4">
        <f>1.25*((BW52+((BV53+BW53)*BW54))/2)</f>
        <v>271522.237825</v>
      </c>
      <c r="BX48" s="4">
        <f>1.25*((BX52+((BW53+BX53)*BX54)))</f>
        <v>542354.25612</v>
      </c>
      <c r="BY48" s="4">
        <f>1.25*((BY52+((BX53+BY53)*BY54))/2)</f>
        <v>272448.348575</v>
      </c>
      <c r="BZ48" s="4">
        <f>1.25*((BZ52+((BY53+BZ53)*BZ54)))</f>
        <v>544917.9183499999</v>
      </c>
      <c r="CA48" s="4">
        <f>1.25*((CA52+((BZ53+CA53)*CA54))/2)</f>
        <v>274248.931085</v>
      </c>
      <c r="CB48" s="4">
        <f>1.25*((CB52+((CA53+CB53)*CB54)))</f>
        <v>549557.56484</v>
      </c>
      <c r="CC48" s="4">
        <f>1.25*((CC52+((CB53+CC53)*CC54))/2)</f>
        <v>276050.44398</v>
      </c>
      <c r="CD48" s="4">
        <f>1.25*((CD52+((CC53+CD53)*CD54)))</f>
        <v>552104.87038</v>
      </c>
      <c r="CE48" s="4">
        <f>1.25*((CE52+((CD53+CE53)*CE54))/2)</f>
        <v>277558.917065</v>
      </c>
      <c r="CF48" s="4">
        <f>1.25*((CF52+((CE53+CF53)*CF54)))</f>
        <v>555580.39428</v>
      </c>
      <c r="CG48" s="4">
        <f>1.25*((CG52+((CF53+CG53)*CG54))/2)</f>
        <v>279078.394785</v>
      </c>
      <c r="CH48" s="4">
        <f>1.25*((CH52+((CG53+CH53)*CH54)))</f>
        <v>558188.35955</v>
      </c>
      <c r="CI48" s="4">
        <f>1.25*((CI52+((CH53+CI53)*CI54))/2)</f>
        <v>280351.326415</v>
      </c>
      <c r="CJ48" s="4">
        <f>1.25*((CJ52+((CI53+CJ53)*CJ54)))</f>
        <v>560611.34655</v>
      </c>
      <c r="CK48" s="4">
        <f>1.25*((CK52+((CJ53+CK53)*CK54))/2)</f>
        <v>281594.771605</v>
      </c>
      <c r="CL48" s="4">
        <f>1.25*((CL52+((CK53+CL53)*CL54)))</f>
        <v>563205.16284</v>
      </c>
      <c r="CM48" s="4">
        <f>1.25*((CM52+((CL53+CM53)*CM54))/2)</f>
        <v>282791.63374</v>
      </c>
      <c r="CN48" s="4">
        <f>1.25*((CN52+((CM53+CN53)*CN54)))</f>
        <v>565400.4413300001</v>
      </c>
      <c r="CO48" s="4">
        <f>1.25*((CO52+((CN53+CO53)*CO54))/2)</f>
        <v>283974.684185</v>
      </c>
      <c r="CP48" s="4">
        <f>1.25*((CP52+((CO53+CP53)*CP54)))</f>
        <v>567846.14928</v>
      </c>
      <c r="CQ48" s="4">
        <f>1.25*((CQ52+((CP53+CQ53)*CQ54))/2)</f>
        <v>285195.22879</v>
      </c>
      <c r="CR48" s="4">
        <f>1.25*((CR52+((CQ53+CR53)*CR54)))</f>
        <v>570313.07599</v>
      </c>
      <c r="CS48" s="4">
        <f>1.25*((CS52+((CR53+CS53)*CS54))/2)</f>
        <v>286421.96774</v>
      </c>
      <c r="CT48" s="4">
        <f>1.25*((CT52+((CS53+CT53)*CT54)))</f>
        <v>572735.30774</v>
      </c>
      <c r="CU48" s="4">
        <f>1.25*((CU52+((CT53+CU53)*CU54))/2)</f>
        <v>287589.755165</v>
      </c>
      <c r="CV48" s="4">
        <f>1.25*((CV52+((CU53+CV53)*CV54)))</f>
        <v>574972.39004</v>
      </c>
      <c r="CW48" s="4">
        <f>1.25*((CW52+((CV53+CW53)*CW54))/2)</f>
        <v>288820.770105</v>
      </c>
      <c r="CX48" s="4">
        <f>1.25*((CX52+((CW53+CX53)*CX54)))</f>
        <v>577599.9203700001</v>
      </c>
      <c r="CY48" s="4">
        <f>1.25*((CY52+((CX53+CY53)*CY54))/2)</f>
        <v>290353.169915</v>
      </c>
      <c r="CZ48" s="4">
        <f>1.25*((CZ52+((CY53+CZ53)*CZ54)))</f>
        <v>581312.72979</v>
      </c>
      <c r="DA48" s="4">
        <f>1.25*((DA52+((CZ53+DA53)*DA54))/2)</f>
        <v>281547.04507</v>
      </c>
      <c r="DB48" s="4">
        <f>1.25*((DB52+((DA53+DB53)*DB54)))</f>
        <v>542056.25</v>
      </c>
      <c r="DC48" s="4">
        <f>1.25*((DC52+((DB53+DC53)*DC54))/2)</f>
        <v>272380</v>
      </c>
      <c r="DD48" s="4">
        <f>1.25*((DD52+((DC53+DD53)*DD54)))</f>
        <v>544760</v>
      </c>
      <c r="DE48" s="4">
        <f>1.25*((DE52+((DD53+DE53)*DE54))/2)</f>
        <v>273738.75</v>
      </c>
      <c r="DF48" s="4">
        <f>1.25*((DF52+((DE53+DF53)*DF54)))</f>
        <v>547477.5</v>
      </c>
      <c r="DG48" s="4">
        <f>1.25*((DG52+((DF53+DG53)*DG54))/2)</f>
        <v>275103.75</v>
      </c>
      <c r="DH48" s="4">
        <f>1.25*((DH52+((DG53+DH53)*DH54)))</f>
        <v>550207.5</v>
      </c>
      <c r="DI48" s="4">
        <f>1.25*((DI52+((DH53+DI53)*DI54))/2)</f>
        <v>276476.25</v>
      </c>
    </row>
    <row r="49" spans="1:113" s="4" customFormat="1" ht="12.75">
      <c r="A49" s="16" t="s">
        <v>59</v>
      </c>
      <c r="C49" s="4">
        <f>(C31-(C25+C26))</f>
        <v>205692.98</v>
      </c>
      <c r="D49" s="4">
        <f aca="true" t="shared" si="23" ref="D49:BN49">(D31+C31-(D25+D26+C25+C26))</f>
        <v>419219.19999999995</v>
      </c>
      <c r="E49" s="4">
        <f>(E31-(E25+E26))</f>
        <v>224573.53</v>
      </c>
      <c r="F49" s="4">
        <f t="shared" si="23"/>
        <v>455968.79000000004</v>
      </c>
      <c r="G49" s="4">
        <f>(G31-(G25+G26))</f>
        <v>224971.12</v>
      </c>
      <c r="H49" s="4">
        <f t="shared" si="23"/>
        <v>465726.84</v>
      </c>
      <c r="I49" s="4">
        <f>(I31-(I25+I26))</f>
        <v>240817.46</v>
      </c>
      <c r="J49" s="4">
        <f t="shared" si="23"/>
        <v>465638.75999999995</v>
      </c>
      <c r="K49" s="4">
        <f>(K31-(K25+K26))</f>
        <v>226908.94999999998</v>
      </c>
      <c r="L49" s="4">
        <f t="shared" si="23"/>
        <v>449951.5</v>
      </c>
      <c r="M49" s="4">
        <f>(M31-(M25+M26))</f>
        <v>224135.34000000003</v>
      </c>
      <c r="N49" s="4">
        <f t="shared" si="23"/>
        <v>448661.77</v>
      </c>
      <c r="O49" s="4">
        <f>(O31-(O25+O26))</f>
        <v>240881.84</v>
      </c>
      <c r="P49" s="4">
        <f t="shared" si="23"/>
        <v>480504.19</v>
      </c>
      <c r="Q49" s="4">
        <f>(Q31-(Q25+Q26))</f>
        <v>236633.93</v>
      </c>
      <c r="R49" s="4">
        <f t="shared" si="23"/>
        <v>475369.99</v>
      </c>
      <c r="S49" s="4">
        <f>(S31-(S25+S26))</f>
        <v>247476.7</v>
      </c>
      <c r="T49" s="4">
        <f t="shared" si="23"/>
        <v>500435.89</v>
      </c>
      <c r="U49" s="4">
        <f>(U31-(U25+U26))</f>
        <v>254293.3</v>
      </c>
      <c r="V49" s="4">
        <f t="shared" si="23"/>
        <v>502586.56</v>
      </c>
      <c r="W49" s="4">
        <f>(W31-(W25+W26))</f>
        <v>258538.09</v>
      </c>
      <c r="X49" s="4">
        <f t="shared" si="23"/>
        <v>521287.05999999994</v>
      </c>
      <c r="Y49" s="4">
        <f>(Y31-(Y25+Y26))</f>
        <v>270188.23</v>
      </c>
      <c r="Z49" s="4">
        <f t="shared" si="23"/>
        <v>525074.04</v>
      </c>
      <c r="AA49" s="4">
        <f>(AA31-(AA25+AA26))</f>
        <v>263378.94</v>
      </c>
      <c r="AB49" s="4">
        <f t="shared" si="23"/>
        <v>539843.34</v>
      </c>
      <c r="AC49" s="4">
        <f>(AC31-(AC25+AC26))</f>
        <v>255531.59</v>
      </c>
      <c r="AD49" s="4">
        <f t="shared" si="23"/>
        <v>510614.07999999996</v>
      </c>
      <c r="AE49" s="4">
        <f>(AE31-(AE25+AE26))</f>
        <v>269570.36</v>
      </c>
      <c r="AF49" s="4">
        <f t="shared" si="23"/>
        <v>550495.8999999999</v>
      </c>
      <c r="AG49" s="4">
        <f>(AG31-(AG25+AG26))</f>
        <v>265037.5</v>
      </c>
      <c r="AH49" s="4">
        <f t="shared" si="23"/>
        <v>529570.76</v>
      </c>
      <c r="AI49" s="4">
        <f>(AI31-(AI25+AI26))</f>
        <v>267069.5999999999</v>
      </c>
      <c r="AJ49" s="4">
        <f t="shared" si="23"/>
        <v>530029.36</v>
      </c>
      <c r="AK49" s="4">
        <f>(AK31-(AK25+AK26))</f>
        <v>261588.21999999997</v>
      </c>
      <c r="AL49" s="4">
        <f t="shared" si="23"/>
        <v>534530.7000000001</v>
      </c>
      <c r="AM49" s="4">
        <f>(AM31-(AM25+AM26))</f>
        <v>277808</v>
      </c>
      <c r="AN49" s="4">
        <f t="shared" si="23"/>
        <v>573651</v>
      </c>
      <c r="AO49" s="4">
        <f>(AO31-(AO25+AO26))</f>
        <v>269879</v>
      </c>
      <c r="AP49" s="4">
        <f t="shared" si="23"/>
        <v>560440</v>
      </c>
      <c r="AQ49" s="4">
        <f>(AQ31-(AQ25+AQ26))</f>
        <v>276420</v>
      </c>
      <c r="AR49" s="4">
        <f t="shared" si="23"/>
        <v>578802</v>
      </c>
      <c r="AS49" s="4">
        <f>(AS31-(AS25+AS26))</f>
        <v>274137.5999999999</v>
      </c>
      <c r="AT49" s="4">
        <f t="shared" si="23"/>
        <v>561713.7399999999</v>
      </c>
      <c r="AU49" s="4">
        <f>(AU31-(AU25+AU26))</f>
        <v>282829.09</v>
      </c>
      <c r="AV49" s="4">
        <f t="shared" si="23"/>
        <v>593513.14</v>
      </c>
      <c r="AW49" s="4">
        <f>(AW31-(AW25+AW26))</f>
        <v>292680.55999999994</v>
      </c>
      <c r="AX49" s="4">
        <f t="shared" si="23"/>
        <v>571270.9999999998</v>
      </c>
      <c r="AY49" s="4">
        <f>(AY31-(AY25+AY26))</f>
        <v>281268.5</v>
      </c>
      <c r="AZ49" s="4">
        <f t="shared" si="23"/>
        <v>614829.4199999999</v>
      </c>
      <c r="BA49" s="4">
        <f>(BA31-(BA25+BA26))</f>
        <v>288180.6400000001</v>
      </c>
      <c r="BB49" s="4">
        <f t="shared" si="23"/>
        <v>580119.3100000002</v>
      </c>
      <c r="BC49" s="4">
        <f>(BC31-(BC25+BC26))</f>
        <v>287048.4000000001</v>
      </c>
      <c r="BD49" s="4">
        <f t="shared" si="23"/>
        <v>621063.3200000001</v>
      </c>
      <c r="BE49" s="4">
        <f>(BE31-(BE25+BE26))</f>
        <v>303555.7299999999</v>
      </c>
      <c r="BF49" s="4">
        <f t="shared" si="23"/>
        <v>607377.99</v>
      </c>
      <c r="BG49" s="4">
        <f>(BG31-(BG25+BG26))</f>
        <v>309091.92</v>
      </c>
      <c r="BH49" s="4">
        <f t="shared" si="23"/>
        <v>652679.76</v>
      </c>
      <c r="BI49" s="4">
        <f>(BI31-(BI25+BI26))</f>
        <v>311216.99</v>
      </c>
      <c r="BJ49" s="4">
        <f t="shared" si="23"/>
        <v>621907.6200000001</v>
      </c>
      <c r="BK49" s="4">
        <f>(BK31-(BK25+BK26))</f>
        <v>338856.57999999996</v>
      </c>
      <c r="BL49" s="4">
        <f t="shared" si="23"/>
        <v>645707.6699999999</v>
      </c>
      <c r="BM49" s="4">
        <f>(BM31-(BM25+BM26))</f>
        <v>309558.23000000004</v>
      </c>
      <c r="BN49" s="4">
        <f t="shared" si="23"/>
        <v>625660.56</v>
      </c>
      <c r="BO49" s="4">
        <f>(BO31-(BO25+BO26))</f>
        <v>338963.27</v>
      </c>
      <c r="BP49" s="4">
        <f aca="true" t="shared" si="24" ref="BP49:CN49">(BP31+BO31-(BP25+BP26+BO25+BO26))</f>
        <v>674321.3500000001</v>
      </c>
      <c r="BQ49" s="4">
        <f>(BQ31-(BQ25+BQ26))</f>
        <v>333130.93</v>
      </c>
      <c r="BR49" s="4">
        <f t="shared" si="24"/>
        <v>671263.3</v>
      </c>
      <c r="BS49" s="4">
        <f>(BS31-(BS25+BS26))</f>
        <v>362227.52</v>
      </c>
      <c r="BT49" s="4">
        <f t="shared" si="24"/>
        <v>723644.95</v>
      </c>
      <c r="BU49" s="4">
        <f>(BU31-(BU25+BU26))</f>
        <v>330664.75</v>
      </c>
      <c r="BV49" s="4">
        <f t="shared" si="24"/>
        <v>653399.6199999999</v>
      </c>
      <c r="BW49" s="4">
        <f>(BW31-(BW25+BW26))</f>
        <v>381834.33999999997</v>
      </c>
      <c r="BX49" s="4">
        <f t="shared" si="24"/>
        <v>815908.66</v>
      </c>
      <c r="BY49" s="4">
        <f>(BY31-(BY25+BY26))</f>
        <v>389125.68000000005</v>
      </c>
      <c r="BZ49" s="4">
        <f t="shared" si="24"/>
        <v>778906.22</v>
      </c>
      <c r="CA49" s="4">
        <f>(CA31-(CA25+CA26))</f>
        <v>415662.37000000005</v>
      </c>
      <c r="CB49" s="4">
        <f t="shared" si="24"/>
        <v>828766.01</v>
      </c>
      <c r="CC49" s="4">
        <f>(CC31-(CC25+CC26))</f>
        <v>410619.72000000003</v>
      </c>
      <c r="CD49" s="4">
        <f t="shared" si="24"/>
        <v>843181.25</v>
      </c>
      <c r="CE49" s="4">
        <f>(CE31-(CE25+CE26))</f>
        <v>407130.11</v>
      </c>
      <c r="CF49" s="4">
        <f t="shared" si="24"/>
        <v>821057.8200000001</v>
      </c>
      <c r="CG49" s="4">
        <f>(CG31-(CG25+CG26))</f>
        <v>391675.24000000005</v>
      </c>
      <c r="CH49" s="4">
        <f t="shared" si="24"/>
        <v>801013.8699999999</v>
      </c>
      <c r="CI49" s="4">
        <f>(CI31-(CI25+CI26))</f>
        <v>411127.66</v>
      </c>
      <c r="CJ49" s="4">
        <f t="shared" si="24"/>
        <v>803159.9</v>
      </c>
      <c r="CK49" s="4">
        <f>(CK31-(CK25+CK26))</f>
        <v>397257.87</v>
      </c>
      <c r="CL49" s="4">
        <f t="shared" si="24"/>
        <v>805824.7899999998</v>
      </c>
      <c r="CM49" s="4">
        <f>(CM31-(CM25+CM26))</f>
        <v>429776.24000000005</v>
      </c>
      <c r="CN49" s="4">
        <f t="shared" si="24"/>
        <v>815348.9999999999</v>
      </c>
      <c r="CO49" s="4">
        <f>(CO31-(CO25+CO26))</f>
        <v>377319.38999999996</v>
      </c>
      <c r="CP49" s="4">
        <f>(CP31+CO31-(CP25+CP26+CO25+CO26))</f>
        <v>768933.5900000001</v>
      </c>
      <c r="CQ49" s="4">
        <f>(CQ31-(CQ25+CQ26))</f>
        <v>415022.63</v>
      </c>
      <c r="CR49" s="4">
        <f>(CR31+CQ31-(CR25+CR26+CQ25+CQ26))</f>
        <v>796506.1600000001</v>
      </c>
      <c r="CS49" s="4">
        <f>(CS31-(CS25+CS26))</f>
        <v>390075.45</v>
      </c>
      <c r="CT49" s="4">
        <f>(CT31+CS31-(CT25+CT26+CS25+CS26))</f>
        <v>768278.6400000001</v>
      </c>
      <c r="CU49" s="4">
        <f>(CU31-(CU25+CU26))</f>
        <v>371702.62000000005</v>
      </c>
      <c r="CV49" s="4">
        <f>(CV31+CU31-(CV25+CV26+CU25+CU26))</f>
        <v>745584.4199999999</v>
      </c>
      <c r="CW49" s="4">
        <f>(CW31-(CW25+CW26))</f>
        <v>371685.9700000001</v>
      </c>
      <c r="CX49" s="4">
        <f>(CX31+CW31-(CX25+CX26+CW25+CW26))</f>
        <v>746273.3500000001</v>
      </c>
      <c r="CY49" s="4">
        <f>(CY31-(CY25+CY26))</f>
        <v>372772.89</v>
      </c>
      <c r="CZ49" s="4">
        <f>(CZ31+CY31-(CZ25+CZ26+CY25+CY26))</f>
        <v>751207.0700000001</v>
      </c>
      <c r="DA49" s="4">
        <f>(DA31-(DA25+DA26))</f>
        <v>385652.69</v>
      </c>
      <c r="DB49" s="4">
        <f>(DB31+DA31-(DB25+DB26+DA25+DA26))</f>
        <v>0</v>
      </c>
      <c r="DC49" s="4">
        <f>(DC31-(DC25+DC26))</f>
        <v>0</v>
      </c>
      <c r="DD49" s="4">
        <f>(DD31+DC31-(DD25+DD26+DC25+DC26))</f>
        <v>0</v>
      </c>
      <c r="DE49" s="4">
        <f>(DE31-(DE25+DE26))</f>
        <v>0</v>
      </c>
      <c r="DF49" s="4">
        <f>(DF31+DE31-(DF25+DF26+DE25+DE26))</f>
        <v>0</v>
      </c>
      <c r="DG49" s="4">
        <f>(DG31-(DG25+DG26))</f>
        <v>0</v>
      </c>
      <c r="DH49" s="4">
        <f>(DH31+DG31-(DH25+DH26+DG25+DG26))</f>
        <v>0</v>
      </c>
      <c r="DI49" s="4">
        <f>(DI31-(DI25+DI26))</f>
        <v>0</v>
      </c>
    </row>
    <row r="50" spans="1:123" s="5" customFormat="1" ht="12.75">
      <c r="A50" s="14" t="s">
        <v>29</v>
      </c>
      <c r="B50" s="5" t="str">
        <f>IF((B31+A31)&gt;=B48,"Pass","Failed")</f>
        <v>Failed</v>
      </c>
      <c r="C50" s="5" t="str">
        <f>IF(C31-(C25+C26)&gt;=C48,"Pass","Failed")</f>
        <v>Failed</v>
      </c>
      <c r="D50" s="5" t="str">
        <f aca="true" t="shared" si="25" ref="D50:AL50">IF((D31+C31)&gt;=D48,"Pass","Failed")</f>
        <v>Failed</v>
      </c>
      <c r="E50" s="5" t="str">
        <f>IF(E31-(E25+E26)&gt;=E48,"Pass","Failed")</f>
        <v>Pass</v>
      </c>
      <c r="F50" s="5" t="str">
        <f t="shared" si="25"/>
        <v>Pass</v>
      </c>
      <c r="G50" s="5" t="str">
        <f>IF(G31-(G25+G26)&gt;=G48,"Pass","Failed")</f>
        <v>Pass</v>
      </c>
      <c r="H50" s="5" t="str">
        <f t="shared" si="25"/>
        <v>Pass</v>
      </c>
      <c r="I50" s="5" t="str">
        <f>IF(I31-(I25+I26)&gt;=I48,"Pass","Failed")</f>
        <v>Pass</v>
      </c>
      <c r="J50" s="5" t="str">
        <f t="shared" si="25"/>
        <v>Pass</v>
      </c>
      <c r="K50" s="5" t="str">
        <f>IF(K31-(K25+K26)&gt;=K48,"Pass","Failed")</f>
        <v>Failed</v>
      </c>
      <c r="L50" s="5" t="str">
        <f t="shared" si="25"/>
        <v>Pass</v>
      </c>
      <c r="M50" s="5" t="str">
        <f>IF(M31-(M25+M26)&gt;=M48,"Pass","Failed")</f>
        <v>Failed</v>
      </c>
      <c r="N50" s="5" t="str">
        <f t="shared" si="25"/>
        <v>Pass</v>
      </c>
      <c r="O50" s="5" t="str">
        <f>IF(O31-(O25+O26)&gt;=O48,"Pass","Failed")</f>
        <v>Pass</v>
      </c>
      <c r="P50" s="5" t="str">
        <f t="shared" si="25"/>
        <v>Pass</v>
      </c>
      <c r="Q50" s="5" t="str">
        <f>IF(Q31-(Q25+Q26)&gt;=Q48,"Pass","Failed")</f>
        <v>Pass</v>
      </c>
      <c r="R50" s="5" t="str">
        <f t="shared" si="25"/>
        <v>Pass</v>
      </c>
      <c r="S50" s="5" t="str">
        <f>IF(S31-(S25+S26)&gt;=S48,"Pass","Failed")</f>
        <v>Pass</v>
      </c>
      <c r="T50" s="5" t="str">
        <f t="shared" si="25"/>
        <v>Pass</v>
      </c>
      <c r="U50" s="5" t="str">
        <f>IF(U31-(U25+U26)&gt;=U48,"Pass","Failed")</f>
        <v>Pass</v>
      </c>
      <c r="V50" s="5" t="str">
        <f t="shared" si="25"/>
        <v>Pass</v>
      </c>
      <c r="W50" s="5" t="str">
        <f>IF(W31-(W25+W26)&gt;=W48,"Pass","Failed")</f>
        <v>Pass</v>
      </c>
      <c r="X50" s="5" t="str">
        <f t="shared" si="25"/>
        <v>Pass</v>
      </c>
      <c r="Y50" s="5" t="str">
        <f>IF(Y31-(Y25+Y26)&gt;=Y48,"Pass","Failed")</f>
        <v>Pass</v>
      </c>
      <c r="Z50" s="5" t="str">
        <f t="shared" si="25"/>
        <v>Pass</v>
      </c>
      <c r="AA50" s="5" t="str">
        <f>IF(AA31-(AA25+AA26)&gt;=AA48,"Pass","Failed")</f>
        <v>Pass</v>
      </c>
      <c r="AB50" s="5" t="str">
        <f t="shared" si="25"/>
        <v>Pass</v>
      </c>
      <c r="AC50" s="5" t="str">
        <f>IF(AC31-(AC25+AC26)&gt;=AC48,"Pass","Failed")</f>
        <v>Pass</v>
      </c>
      <c r="AD50" s="5" t="str">
        <f t="shared" si="25"/>
        <v>Pass</v>
      </c>
      <c r="AE50" s="5" t="str">
        <f>IF(AE31-(AE25+AE26)&gt;=AE48,"Pass","Failed")</f>
        <v>Pass</v>
      </c>
      <c r="AF50" s="5" t="str">
        <f t="shared" si="25"/>
        <v>Pass</v>
      </c>
      <c r="AG50" s="5" t="str">
        <f>IF(AG31-(AG25+AG26)&gt;=AG48,"Pass","Failed")</f>
        <v>Pass</v>
      </c>
      <c r="AH50" s="5" t="str">
        <f t="shared" si="25"/>
        <v>Pass</v>
      </c>
      <c r="AI50" s="5" t="str">
        <f>IF(AI31-(AI25+AI26)&gt;=AI48,"Pass","Failed")</f>
        <v>Pass</v>
      </c>
      <c r="AJ50" s="5" t="str">
        <f t="shared" si="25"/>
        <v>Pass</v>
      </c>
      <c r="AK50" s="5" t="str">
        <f>IF(AK31-(AK25+AK26)&gt;=AK48,"Pass","Failed")</f>
        <v>Pass</v>
      </c>
      <c r="AL50" s="5" t="str">
        <f t="shared" si="25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>IF((AT31+AS31-(AT25+AT26+AS25+AS26))&gt;=AT48,"Pass","Failed")</f>
        <v>Pass</v>
      </c>
      <c r="AU50" s="5" t="str">
        <f>IF(AU31-(AU25+AU26)&gt;=AU48,"Pass","Failed")</f>
        <v>Pass</v>
      </c>
      <c r="AV50" s="5" t="str">
        <f aca="true" t="shared" si="26" ref="AV50:DF50">IF((AV31+AU31-(AV25+AV26+AU25+AU26))&gt;=AV48,"Pass","Failed")</f>
        <v>Pass</v>
      </c>
      <c r="AW50" s="5" t="str">
        <f>IF(AW31-(AW25+AW26)&gt;=AW48,"Pass","Failed")</f>
        <v>Pass</v>
      </c>
      <c r="AX50" s="5" t="str">
        <f t="shared" si="26"/>
        <v>Pass</v>
      </c>
      <c r="AY50" s="5" t="str">
        <f>IF(AY31-(AY25+AY26)&gt;=AY48,"Pass","Failed")</f>
        <v>Pass</v>
      </c>
      <c r="AZ50" s="5" t="str">
        <f t="shared" si="26"/>
        <v>Pass</v>
      </c>
      <c r="BA50" s="5" t="str">
        <f>IF(BA31-(BA25+BA26)&gt;=BA48,"Pass","Failed")</f>
        <v>Pass</v>
      </c>
      <c r="BB50" s="5" t="str">
        <f t="shared" si="26"/>
        <v>Pass</v>
      </c>
      <c r="BC50" s="5" t="str">
        <f>IF(BC31-(BC25+BC26)&gt;=BC48,"Pass","Failed")</f>
        <v>Pass</v>
      </c>
      <c r="BD50" s="5" t="str">
        <f t="shared" si="26"/>
        <v>Pass</v>
      </c>
      <c r="BE50" s="5" t="str">
        <f>IF(BE31-(BE25+BE26)&gt;=BE48,"Pass","Failed")</f>
        <v>Pass</v>
      </c>
      <c r="BF50" s="5" t="str">
        <f t="shared" si="26"/>
        <v>Pass</v>
      </c>
      <c r="BG50" s="5" t="str">
        <f>IF(BG31-(BG25+BG26)&gt;=BG48,"Pass","Failed")</f>
        <v>Pass</v>
      </c>
      <c r="BH50" s="5" t="str">
        <f t="shared" si="26"/>
        <v>Pass</v>
      </c>
      <c r="BI50" s="5" t="str">
        <f>IF(BI31-(BI25+BI26)&gt;=BI48,"Pass","Failed")</f>
        <v>Pass</v>
      </c>
      <c r="BJ50" s="5" t="str">
        <f t="shared" si="26"/>
        <v>Pass</v>
      </c>
      <c r="BK50" s="5" t="str">
        <f>IF(BK31-(BK25+BK26)&gt;=BK48,"Pass","Failed")</f>
        <v>Pass</v>
      </c>
      <c r="BL50" s="5" t="str">
        <f t="shared" si="26"/>
        <v>Pass</v>
      </c>
      <c r="BM50" s="5" t="str">
        <f>IF(BM31-(BM25+BM26)&gt;=BM48,"Pass","Failed")</f>
        <v>Pass</v>
      </c>
      <c r="BN50" s="5" t="str">
        <f t="shared" si="26"/>
        <v>Pass</v>
      </c>
      <c r="BO50" s="5" t="str">
        <f>IF(BO31-(BO25+BO26)&gt;=BO48,"Pass","Failed")</f>
        <v>Pass</v>
      </c>
      <c r="BP50" s="5" t="str">
        <f t="shared" si="26"/>
        <v>Pass</v>
      </c>
      <c r="BQ50" s="5" t="str">
        <f>IF(BQ31-(BQ25+BQ26)&gt;=BQ48,"Pass","Failed")</f>
        <v>Pass</v>
      </c>
      <c r="BR50" s="5" t="str">
        <f t="shared" si="26"/>
        <v>Pass</v>
      </c>
      <c r="BS50" s="5" t="str">
        <f>IF(BS31-(BS25+BS26)&gt;=BS48,"Pass","Failed")</f>
        <v>Pass</v>
      </c>
      <c r="BT50" s="5" t="str">
        <f t="shared" si="26"/>
        <v>Pass</v>
      </c>
      <c r="BU50" s="5" t="str">
        <f>IF(BU31-(BU25+BU26)&gt;=BU48,"Pass","Failed")</f>
        <v>Pass</v>
      </c>
      <c r="BV50" s="5" t="str">
        <f t="shared" si="26"/>
        <v>Pass</v>
      </c>
      <c r="BW50" s="5" t="str">
        <f>IF(BW31-(BW25+BW26)&gt;=BW48,"Pass","Failed")</f>
        <v>Pass</v>
      </c>
      <c r="BX50" s="5" t="str">
        <f t="shared" si="26"/>
        <v>Pass</v>
      </c>
      <c r="BY50" s="5" t="str">
        <f>IF(BY31-(BY25+BY26)&gt;=BY48,"Pass","Failed")</f>
        <v>Pass</v>
      </c>
      <c r="BZ50" s="5" t="str">
        <f t="shared" si="26"/>
        <v>Pass</v>
      </c>
      <c r="CA50" s="5" t="str">
        <f>IF(CA31-(CA25+CA26)&gt;=CA48,"Pass","Failed")</f>
        <v>Pass</v>
      </c>
      <c r="CB50" s="5" t="str">
        <f t="shared" si="26"/>
        <v>Pass</v>
      </c>
      <c r="CC50" s="5" t="str">
        <f>IF(CC31-(CC25+CC26)&gt;=CC48,"Pass","Failed")</f>
        <v>Pass</v>
      </c>
      <c r="CD50" s="5" t="str">
        <f t="shared" si="26"/>
        <v>Pass</v>
      </c>
      <c r="CE50" s="5" t="str">
        <f>IF(CE31-(CE25+CE26)&gt;=CE48,"Pass","Failed")</f>
        <v>Pass</v>
      </c>
      <c r="CF50" s="5" t="str">
        <f t="shared" si="26"/>
        <v>Pass</v>
      </c>
      <c r="CG50" s="5" t="str">
        <f>IF(CG31-(CG25+CG26)&gt;=CG48,"Pass","Failed")</f>
        <v>Pass</v>
      </c>
      <c r="CH50" s="5" t="str">
        <f t="shared" si="26"/>
        <v>Pass</v>
      </c>
      <c r="CI50" s="5" t="str">
        <f t="shared" si="26"/>
        <v>Pass</v>
      </c>
      <c r="CJ50" s="5" t="str">
        <f t="shared" si="26"/>
        <v>Pass</v>
      </c>
      <c r="CK50" s="5" t="str">
        <f t="shared" si="26"/>
        <v>Pass</v>
      </c>
      <c r="CL50" s="5" t="str">
        <f t="shared" si="26"/>
        <v>Pass</v>
      </c>
      <c r="CM50" s="5" t="str">
        <f t="shared" si="26"/>
        <v>Pass</v>
      </c>
      <c r="CN50" s="5" t="str">
        <f t="shared" si="26"/>
        <v>Pass</v>
      </c>
      <c r="CO50" s="5" t="str">
        <f t="shared" si="26"/>
        <v>Pass</v>
      </c>
      <c r="CP50" s="5" t="str">
        <f t="shared" si="26"/>
        <v>Pass</v>
      </c>
      <c r="CQ50" s="5" t="str">
        <f t="shared" si="26"/>
        <v>Pass</v>
      </c>
      <c r="CR50" s="5" t="str">
        <f t="shared" si="26"/>
        <v>Pass</v>
      </c>
      <c r="CS50" s="5" t="str">
        <f t="shared" si="26"/>
        <v>Pass</v>
      </c>
      <c r="CT50" s="5" t="str">
        <f t="shared" si="26"/>
        <v>Pass</v>
      </c>
      <c r="CU50" s="5" t="str">
        <f t="shared" si="26"/>
        <v>Pass</v>
      </c>
      <c r="CV50" s="5" t="str">
        <f t="shared" si="26"/>
        <v>Pass</v>
      </c>
      <c r="CW50" s="5" t="str">
        <f t="shared" si="26"/>
        <v>Pass</v>
      </c>
      <c r="CX50" s="5" t="str">
        <f t="shared" si="26"/>
        <v>Pass</v>
      </c>
      <c r="CY50" s="5" t="str">
        <f t="shared" si="26"/>
        <v>Pass</v>
      </c>
      <c r="CZ50" s="5" t="str">
        <f t="shared" si="26"/>
        <v>Pass</v>
      </c>
      <c r="DA50" s="5" t="str">
        <f>IF((DA31+CZ31-(DA25+DA26+CZ25+CZ26))&gt;=DA48,"Pass","Failed")</f>
        <v>Pass</v>
      </c>
      <c r="DB50" s="5" t="str">
        <f t="shared" si="26"/>
        <v>Failed</v>
      </c>
      <c r="DC50" s="5" t="str">
        <f t="shared" si="26"/>
        <v>Failed</v>
      </c>
      <c r="DD50" s="5" t="str">
        <f t="shared" si="26"/>
        <v>Failed</v>
      </c>
      <c r="DE50" s="5" t="str">
        <f t="shared" si="26"/>
        <v>Failed</v>
      </c>
      <c r="DF50" s="5" t="str">
        <f t="shared" si="26"/>
        <v>Failed</v>
      </c>
      <c r="DG50" s="5" t="str">
        <f aca="true" t="shared" si="27" ref="DG50:DR50">IF((DG31+DF31-(DG25+DG26+DF25+DF26))&gt;=DG48,"Pass","Failed")</f>
        <v>Failed</v>
      </c>
      <c r="DH50" s="5" t="str">
        <f t="shared" si="27"/>
        <v>Failed</v>
      </c>
      <c r="DI50" s="5" t="str">
        <f t="shared" si="27"/>
        <v>Failed</v>
      </c>
      <c r="DJ50" s="5" t="str">
        <f t="shared" si="27"/>
        <v>Pass</v>
      </c>
      <c r="DK50" s="5" t="str">
        <f t="shared" si="27"/>
        <v>Pass</v>
      </c>
      <c r="DL50" s="5" t="str">
        <f t="shared" si="27"/>
        <v>Pass</v>
      </c>
      <c r="DM50" s="5" t="str">
        <f t="shared" si="27"/>
        <v>Pass</v>
      </c>
      <c r="DN50" s="5" t="str">
        <f t="shared" si="27"/>
        <v>Pass</v>
      </c>
      <c r="DO50" s="5" t="str">
        <f t="shared" si="27"/>
        <v>Pass</v>
      </c>
      <c r="DP50" s="5" t="str">
        <f t="shared" si="27"/>
        <v>Pass</v>
      </c>
      <c r="DQ50" s="5" t="str">
        <f t="shared" si="27"/>
        <v>Pass</v>
      </c>
      <c r="DR50" s="5" t="str">
        <f t="shared" si="27"/>
        <v>Pass</v>
      </c>
      <c r="DS50" s="18"/>
    </row>
    <row r="51" spans="1:123" s="5" customFormat="1" ht="12.75">
      <c r="A51" s="14" t="s">
        <v>60</v>
      </c>
      <c r="C51" s="5">
        <f aca="true" t="shared" si="28" ref="C51:BN51">C49/C48-1</f>
        <v>-0.07103675541502918</v>
      </c>
      <c r="D51" s="5">
        <f t="shared" si="28"/>
        <v>-0.053918416029819394</v>
      </c>
      <c r="E51" s="5">
        <f t="shared" si="28"/>
        <v>0.004543265274895125</v>
      </c>
      <c r="F51" s="5">
        <f t="shared" si="28"/>
        <v>0.017773908366965463</v>
      </c>
      <c r="G51" s="5">
        <f t="shared" si="28"/>
        <v>0.0010576101865240606</v>
      </c>
      <c r="H51" s="5">
        <f t="shared" si="28"/>
        <v>0.03538603245713867</v>
      </c>
      <c r="I51" s="5">
        <f t="shared" si="28"/>
        <v>0.06535354445300512</v>
      </c>
      <c r="J51" s="5">
        <f t="shared" si="28"/>
        <v>0.02980495310148945</v>
      </c>
      <c r="K51" s="5">
        <f t="shared" si="28"/>
        <v>-0.0010886607973400464</v>
      </c>
      <c r="L51" s="5">
        <f t="shared" si="28"/>
        <v>-0.010056795440525512</v>
      </c>
      <c r="M51" s="5">
        <f t="shared" si="28"/>
        <v>-0.01886305145501399</v>
      </c>
      <c r="N51" s="5">
        <f t="shared" si="28"/>
        <v>-0.018211147416514972</v>
      </c>
      <c r="O51" s="5">
        <f t="shared" si="28"/>
        <v>0.04908260708251677</v>
      </c>
      <c r="P51" s="5">
        <f t="shared" si="28"/>
        <v>0.0457212081141698</v>
      </c>
      <c r="Q51" s="5">
        <f t="shared" si="28"/>
        <v>0.02456049336596866</v>
      </c>
      <c r="R51" s="5">
        <f t="shared" si="28"/>
        <v>0.028979876906795266</v>
      </c>
      <c r="S51" s="5">
        <f t="shared" si="28"/>
        <v>0.06622481537312974</v>
      </c>
      <c r="T51" s="5">
        <f t="shared" si="28"/>
        <v>0.0774426563631716</v>
      </c>
      <c r="U51" s="5">
        <f t="shared" si="28"/>
        <v>0.08926573631536128</v>
      </c>
      <c r="V51" s="5">
        <f t="shared" si="28"/>
        <v>0.0762517215114129</v>
      </c>
      <c r="W51" s="5">
        <f t="shared" si="28"/>
        <v>0.10194412140334852</v>
      </c>
      <c r="X51" s="5">
        <f t="shared" si="28"/>
        <v>0.11042682105748414</v>
      </c>
      <c r="Y51" s="5">
        <f t="shared" si="28"/>
        <v>0.14403057199490066</v>
      </c>
      <c r="Z51" s="5">
        <f t="shared" si="28"/>
        <v>0.11148797807302357</v>
      </c>
      <c r="AA51" s="5">
        <f t="shared" si="28"/>
        <v>0.1108326023458932</v>
      </c>
      <c r="AB51" s="5">
        <f t="shared" si="28"/>
        <v>0.13799745518204753</v>
      </c>
      <c r="AC51" s="5">
        <f t="shared" si="28"/>
        <v>0.07189083537014329</v>
      </c>
      <c r="AD51" s="5">
        <f t="shared" si="28"/>
        <v>0.07077737847868693</v>
      </c>
      <c r="AE51" s="5">
        <f t="shared" si="28"/>
        <v>0.12513909961968595</v>
      </c>
      <c r="AF51" s="5">
        <f t="shared" si="28"/>
        <v>0.14834476745754643</v>
      </c>
      <c r="AG51" s="5">
        <f t="shared" si="28"/>
        <v>0.10011584081063463</v>
      </c>
      <c r="AH51" s="5">
        <f t="shared" si="28"/>
        <v>0.0990680069715939</v>
      </c>
      <c r="AI51" s="5">
        <f t="shared" si="28"/>
        <v>0.10336963637475383</v>
      </c>
      <c r="AJ51" s="5">
        <f t="shared" si="28"/>
        <v>0.0943183011439086</v>
      </c>
      <c r="AK51" s="5">
        <f t="shared" si="28"/>
        <v>0.07457969414369714</v>
      </c>
      <c r="AL51" s="5">
        <f t="shared" si="28"/>
        <v>0.09789689247470612</v>
      </c>
      <c r="AM51" s="5">
        <f t="shared" si="28"/>
        <v>0.13587406032500282</v>
      </c>
      <c r="AN51" s="5">
        <f t="shared" si="28"/>
        <v>0.17194806068450674</v>
      </c>
      <c r="AO51" s="5">
        <f t="shared" si="28"/>
        <v>0.09682729985791405</v>
      </c>
      <c r="AP51" s="5">
        <f t="shared" si="28"/>
        <v>0.1388546199081242</v>
      </c>
      <c r="AQ51" s="5">
        <f t="shared" si="28"/>
        <v>0.11816472737474726</v>
      </c>
      <c r="AR51" s="5">
        <f t="shared" si="28"/>
        <v>0.16976327751307485</v>
      </c>
      <c r="AS51" s="5">
        <f t="shared" si="28"/>
        <v>0.1020501583263611</v>
      </c>
      <c r="AT51" s="5">
        <f t="shared" si="28"/>
        <v>0.1291594812576462</v>
      </c>
      <c r="AU51" s="5">
        <f t="shared" si="28"/>
        <v>0.13185514183630942</v>
      </c>
      <c r="AV51" s="5">
        <f t="shared" si="28"/>
        <v>0.18628700202638893</v>
      </c>
      <c r="AW51" s="5">
        <f t="shared" si="28"/>
        <v>0.16322903104856712</v>
      </c>
      <c r="AX51" s="5">
        <f t="shared" si="28"/>
        <v>0.13514832359234097</v>
      </c>
      <c r="AY51" s="5">
        <f t="shared" si="28"/>
        <v>0.11258873108337819</v>
      </c>
      <c r="AZ51" s="5">
        <f t="shared" si="28"/>
        <v>0.21472697958837927</v>
      </c>
      <c r="BA51" s="5">
        <f t="shared" si="28"/>
        <v>0.13223668474977446</v>
      </c>
      <c r="BB51" s="5">
        <f t="shared" si="28"/>
        <v>0.13961164406852333</v>
      </c>
      <c r="BC51" s="5">
        <f t="shared" si="28"/>
        <v>0.12123311673278026</v>
      </c>
      <c r="BD51" s="5">
        <f t="shared" si="28"/>
        <v>0.21154383216475225</v>
      </c>
      <c r="BE51" s="5">
        <f t="shared" si="28"/>
        <v>0.17883678528587188</v>
      </c>
      <c r="BF51" s="5">
        <f t="shared" si="28"/>
        <v>0.17943637678934432</v>
      </c>
      <c r="BG51" s="5">
        <f t="shared" si="28"/>
        <v>0.19312504964540578</v>
      </c>
      <c r="BH51" s="5">
        <f t="shared" si="28"/>
        <v>0.2577957527896373</v>
      </c>
      <c r="BI51" s="5">
        <f t="shared" si="28"/>
        <v>0.19395357873954855</v>
      </c>
      <c r="BJ51" s="5">
        <f t="shared" si="28"/>
        <v>0.19294391438011704</v>
      </c>
      <c r="BK51" s="5">
        <f t="shared" si="28"/>
        <v>0.2931360598611752</v>
      </c>
      <c r="BL51" s="5">
        <f t="shared" si="28"/>
        <v>0.23126341730846267</v>
      </c>
      <c r="BM51" s="5">
        <f t="shared" si="28"/>
        <v>0.17509637700798186</v>
      </c>
      <c r="BN51" s="5">
        <f t="shared" si="28"/>
        <v>0.18751120984472802</v>
      </c>
      <c r="BO51" s="5">
        <f aca="true" t="shared" si="29" ref="BO51:CE51">BO49/BO48-1</f>
        <v>0.27875252361885683</v>
      </c>
      <c r="BP51" s="5">
        <f t="shared" si="29"/>
        <v>0.269957876914942</v>
      </c>
      <c r="BQ51" s="5">
        <f t="shared" si="29"/>
        <v>0.24898596877989077</v>
      </c>
      <c r="BR51" s="5">
        <f t="shared" si="29"/>
        <v>0.2582648444023625</v>
      </c>
      <c r="BS51" s="5">
        <f t="shared" si="29"/>
        <v>0.3483072521040056</v>
      </c>
      <c r="BT51" s="5">
        <f t="shared" si="29"/>
        <v>0.34340889982521383</v>
      </c>
      <c r="BU51" s="5">
        <f t="shared" si="29"/>
        <v>0.22194744975256797</v>
      </c>
      <c r="BV51" s="5">
        <f t="shared" si="29"/>
        <v>0.20722110267882687</v>
      </c>
      <c r="BW51" s="5">
        <f t="shared" si="29"/>
        <v>0.40627280866069504</v>
      </c>
      <c r="BX51" s="5">
        <f t="shared" si="29"/>
        <v>0.5043832528152485</v>
      </c>
      <c r="BY51" s="5">
        <f t="shared" si="29"/>
        <v>0.4282548675198923</v>
      </c>
      <c r="BZ51" s="5">
        <f t="shared" si="29"/>
        <v>0.42940100475776566</v>
      </c>
      <c r="CA51" s="5">
        <f t="shared" si="29"/>
        <v>0.5156389793591238</v>
      </c>
      <c r="CB51" s="5">
        <f t="shared" si="29"/>
        <v>0.508060416275572</v>
      </c>
      <c r="CC51" s="5">
        <f t="shared" si="29"/>
        <v>0.48748074475022274</v>
      </c>
      <c r="CD51" s="5">
        <f t="shared" si="29"/>
        <v>0.5272121208053453</v>
      </c>
      <c r="CE51" s="5">
        <f t="shared" si="29"/>
        <v>0.46682410460859547</v>
      </c>
      <c r="CF51" s="5">
        <f aca="true" t="shared" si="30" ref="CF51:DG51">CF49/CF48-1</f>
        <v>0.4778380023003572</v>
      </c>
      <c r="CG51" s="5">
        <f t="shared" si="30"/>
        <v>0.40345955587763727</v>
      </c>
      <c r="CH51" s="5">
        <f t="shared" si="30"/>
        <v>0.43502431803802</v>
      </c>
      <c r="CI51" s="5">
        <f t="shared" si="30"/>
        <v>0.46647303316629807</v>
      </c>
      <c r="CJ51" s="5">
        <f t="shared" si="30"/>
        <v>0.4326500969747453</v>
      </c>
      <c r="CK51" s="5">
        <f t="shared" si="30"/>
        <v>0.41074306080243383</v>
      </c>
      <c r="CL51" s="5">
        <f t="shared" si="30"/>
        <v>0.430783741286344</v>
      </c>
      <c r="CM51" s="5">
        <f t="shared" si="30"/>
        <v>0.5197629233796159</v>
      </c>
      <c r="CN51" s="5">
        <f t="shared" si="30"/>
        <v>0.4420735117964216</v>
      </c>
      <c r="CO51" s="5">
        <f t="shared" si="30"/>
        <v>0.32870784268286735</v>
      </c>
      <c r="CP51" s="5">
        <f t="shared" si="30"/>
        <v>0.35412310354656573</v>
      </c>
      <c r="CQ51" s="5">
        <f t="shared" si="30"/>
        <v>0.4552229073425236</v>
      </c>
      <c r="CR51" s="5">
        <f t="shared" si="30"/>
        <v>0.3966121303064183</v>
      </c>
      <c r="CS51" s="5">
        <f t="shared" si="30"/>
        <v>0.36189082519708005</v>
      </c>
      <c r="CT51" s="5">
        <f t="shared" si="30"/>
        <v>0.3414200759363162</v>
      </c>
      <c r="CU51" s="5">
        <f t="shared" si="30"/>
        <v>0.29247517800744216</v>
      </c>
      <c r="CV51" s="5">
        <f t="shared" si="30"/>
        <v>0.2967308220628311</v>
      </c>
      <c r="CW51" s="5">
        <f t="shared" si="30"/>
        <v>0.28690872843000403</v>
      </c>
      <c r="CX51" s="5">
        <f t="shared" si="30"/>
        <v>0.29202467604557647</v>
      </c>
      <c r="CY51" s="5">
        <f t="shared" si="30"/>
        <v>0.2838602385816149</v>
      </c>
      <c r="CZ51" s="5">
        <f t="shared" si="30"/>
        <v>0.29225979666981416</v>
      </c>
      <c r="DA51" s="5">
        <f>DA49/DA48-1</f>
        <v>0.3697628753451012</v>
      </c>
      <c r="DB51" s="5">
        <f t="shared" si="30"/>
        <v>-1</v>
      </c>
      <c r="DC51" s="5">
        <f t="shared" si="30"/>
        <v>-1</v>
      </c>
      <c r="DD51" s="5">
        <f t="shared" si="30"/>
        <v>-1</v>
      </c>
      <c r="DE51" s="5">
        <f t="shared" si="30"/>
        <v>-1</v>
      </c>
      <c r="DF51" s="5">
        <f t="shared" si="30"/>
        <v>-1</v>
      </c>
      <c r="DG51" s="5">
        <f t="shared" si="30"/>
        <v>-1</v>
      </c>
      <c r="DS51" s="18"/>
    </row>
    <row r="52" spans="1:123" s="18" customFormat="1" ht="12.75">
      <c r="A52" s="17" t="s">
        <v>31</v>
      </c>
      <c r="B52" s="18">
        <v>167397</v>
      </c>
      <c r="C52" s="18">
        <v>336464</v>
      </c>
      <c r="D52" s="18">
        <v>336464</v>
      </c>
      <c r="E52" s="18">
        <v>338143</v>
      </c>
      <c r="F52" s="18">
        <v>338143</v>
      </c>
      <c r="G52" s="18">
        <v>339829</v>
      </c>
      <c r="H52" s="18">
        <v>339829</v>
      </c>
      <c r="I52" s="18">
        <v>341524</v>
      </c>
      <c r="J52" s="18">
        <v>341524</v>
      </c>
      <c r="K52" s="18">
        <v>343227</v>
      </c>
      <c r="L52" s="18">
        <v>343227</v>
      </c>
      <c r="M52" s="18">
        <v>344939</v>
      </c>
      <c r="N52" s="18">
        <v>344939</v>
      </c>
      <c r="O52" s="18">
        <v>346660</v>
      </c>
      <c r="P52" s="18">
        <v>346660</v>
      </c>
      <c r="Q52" s="18">
        <v>348389</v>
      </c>
      <c r="R52" s="18">
        <v>348389</v>
      </c>
      <c r="S52" s="18">
        <v>350126</v>
      </c>
      <c r="T52" s="18">
        <v>350126</v>
      </c>
      <c r="U52" s="18">
        <v>351872</v>
      </c>
      <c r="V52" s="18">
        <v>351872</v>
      </c>
      <c r="W52" s="18">
        <v>353627</v>
      </c>
      <c r="X52" s="18">
        <v>353627</v>
      </c>
      <c r="Y52" s="18">
        <v>355391</v>
      </c>
      <c r="Z52" s="18">
        <v>355391</v>
      </c>
      <c r="AA52" s="18">
        <v>357164</v>
      </c>
      <c r="AB52" s="18">
        <v>357164</v>
      </c>
      <c r="AC52" s="18">
        <v>358945</v>
      </c>
      <c r="AD52" s="18">
        <v>358945</v>
      </c>
      <c r="AE52" s="18">
        <v>360735</v>
      </c>
      <c r="AF52" s="18">
        <v>360735</v>
      </c>
      <c r="AG52" s="18">
        <v>362535</v>
      </c>
      <c r="AH52" s="18">
        <v>362535</v>
      </c>
      <c r="AI52" s="18">
        <v>364343</v>
      </c>
      <c r="AJ52" s="18">
        <v>364343</v>
      </c>
      <c r="AK52" s="18">
        <v>366160</v>
      </c>
      <c r="AL52" s="18">
        <v>366160</v>
      </c>
      <c r="AM52" s="18">
        <v>367986</v>
      </c>
      <c r="AN52" s="18">
        <v>367986</v>
      </c>
      <c r="AO52" s="18">
        <v>369821</v>
      </c>
      <c r="AP52" s="18">
        <v>369821</v>
      </c>
      <c r="AQ52" s="18">
        <f>AR18+AR19</f>
        <v>371666</v>
      </c>
      <c r="AR52" s="18">
        <f>AQ52</f>
        <v>371666</v>
      </c>
      <c r="AS52" s="18">
        <f>(AT18+AT19)*2</f>
        <v>373520</v>
      </c>
      <c r="AT52" s="18">
        <f>AS52</f>
        <v>373520</v>
      </c>
      <c r="AU52" s="18">
        <f>(AV18+AV19)*2</f>
        <v>375383</v>
      </c>
      <c r="AV52" s="18">
        <f>AU52</f>
        <v>375383</v>
      </c>
      <c r="AW52" s="18">
        <f>(AX18+AX19)*2</f>
        <v>377255</v>
      </c>
      <c r="AX52" s="18">
        <f>AW52</f>
        <v>377255</v>
      </c>
      <c r="AY52" s="18">
        <f>(AZ18+AZ19)*2</f>
        <v>379137</v>
      </c>
      <c r="AZ52" s="18">
        <f>AY52</f>
        <v>379137</v>
      </c>
      <c r="BA52" s="18">
        <f>(BB18+BB19)*2</f>
        <v>381028</v>
      </c>
      <c r="BB52" s="18">
        <f>BA52</f>
        <v>381028</v>
      </c>
      <c r="BC52" s="18">
        <f>(BD18+BD19)*2</f>
        <v>382927</v>
      </c>
      <c r="BD52" s="18">
        <f>BC52</f>
        <v>382927</v>
      </c>
      <c r="BE52" s="18">
        <f>(BF18+BF19)*2</f>
        <v>384837</v>
      </c>
      <c r="BF52" s="18">
        <f>BE52</f>
        <v>384837</v>
      </c>
      <c r="BG52" s="18">
        <f>(BH18+BH19)*2</f>
        <v>386758</v>
      </c>
      <c r="BH52" s="18">
        <f>BG52</f>
        <v>386758</v>
      </c>
      <c r="BI52" s="18">
        <f>(BJ18+BJ19)*2</f>
        <v>388687</v>
      </c>
      <c r="BJ52" s="18">
        <f>BI52</f>
        <v>388687</v>
      </c>
      <c r="BK52" s="18">
        <f>(BL18+BL19)*2</f>
        <v>390624</v>
      </c>
      <c r="BL52" s="18">
        <f>BK52</f>
        <v>390624</v>
      </c>
      <c r="BM52" s="18">
        <f>(BN18+BN19)*2</f>
        <v>392574</v>
      </c>
      <c r="BN52" s="18">
        <f>BM52</f>
        <v>392574</v>
      </c>
      <c r="BO52" s="18">
        <f>(BP18+BP19)*2</f>
        <v>394532</v>
      </c>
      <c r="BP52" s="18">
        <f>BO52</f>
        <v>394532</v>
      </c>
      <c r="BQ52" s="18">
        <f>(BR18+BR19)*2</f>
        <v>396499</v>
      </c>
      <c r="BR52" s="18">
        <f>BQ52</f>
        <v>396499</v>
      </c>
      <c r="BS52" s="18">
        <f>(BT18+BT19)*2</f>
        <v>398476</v>
      </c>
      <c r="BT52" s="18">
        <f>BS52</f>
        <v>398476</v>
      </c>
      <c r="BU52" s="18">
        <f>(BV18+BV19)*2</f>
        <v>400465</v>
      </c>
      <c r="BV52" s="18">
        <f>BU52</f>
        <v>400465</v>
      </c>
      <c r="BW52" s="18">
        <f>(BX18+BX19)*2</f>
        <v>402460</v>
      </c>
      <c r="BX52" s="18">
        <f>BW52</f>
        <v>402460</v>
      </c>
      <c r="BY52" s="18">
        <f>(BZ18+BZ19)*2</f>
        <v>404469</v>
      </c>
      <c r="BZ52" s="18">
        <f>BY52</f>
        <v>404469</v>
      </c>
      <c r="CA52" s="18">
        <f>(CB18+CB19)*2</f>
        <v>406485</v>
      </c>
      <c r="CB52" s="18">
        <f>CA52</f>
        <v>406485</v>
      </c>
      <c r="CC52" s="18">
        <f>(CD18+CD19)*2</f>
        <v>408513</v>
      </c>
      <c r="CD52" s="18">
        <f>CC52</f>
        <v>408513</v>
      </c>
      <c r="CE52" s="18">
        <f>(CF18+CF19)*2</f>
        <v>410552</v>
      </c>
      <c r="CF52" s="18">
        <f>CE52</f>
        <v>410552</v>
      </c>
      <c r="CG52" s="18">
        <f>(CH18+CH19)*2</f>
        <v>412599</v>
      </c>
      <c r="CH52" s="18">
        <f>CG52</f>
        <v>412599</v>
      </c>
      <c r="CI52" s="18">
        <f>(CJ18+CJ19)*2</f>
        <v>414657</v>
      </c>
      <c r="CJ52" s="18">
        <f>CI52</f>
        <v>414657</v>
      </c>
      <c r="CK52" s="18">
        <f>(CL18+CL19)*2</f>
        <v>416724</v>
      </c>
      <c r="CL52" s="18">
        <f>CK52</f>
        <v>416724</v>
      </c>
      <c r="CM52" s="18">
        <f>(CN18+CN19)*2</f>
        <v>418803</v>
      </c>
      <c r="CN52" s="18">
        <f>CM52</f>
        <v>418803</v>
      </c>
      <c r="CO52" s="18">
        <f>(CP18+CP19)*2</f>
        <v>420891</v>
      </c>
      <c r="CP52" s="18">
        <f>CO52</f>
        <v>420891</v>
      </c>
      <c r="CQ52" s="18">
        <f>(CR18+CR19)*2</f>
        <v>422990</v>
      </c>
      <c r="CR52" s="18">
        <f>CQ52</f>
        <v>422990</v>
      </c>
      <c r="CS52" s="18">
        <f>(CT18+CT19)*2</f>
        <v>425101</v>
      </c>
      <c r="CT52" s="18">
        <f>CS52</f>
        <v>425101</v>
      </c>
      <c r="CU52" s="18">
        <f>(CV18+CV19)*2</f>
        <v>427221</v>
      </c>
      <c r="CV52" s="18">
        <f>CU52</f>
        <v>427221</v>
      </c>
      <c r="CW52" s="18">
        <f>(CX18+CX19)*2</f>
        <v>429352</v>
      </c>
      <c r="CX52" s="18">
        <f>CW52</f>
        <v>429352</v>
      </c>
      <c r="CY52" s="18">
        <f>(CZ18+CZ19)*2</f>
        <v>431494</v>
      </c>
      <c r="CZ52" s="18">
        <f>CY52</f>
        <v>431494</v>
      </c>
      <c r="DA52" s="18">
        <f>(DB18+DB19)*2</f>
        <v>433645</v>
      </c>
      <c r="DB52" s="18">
        <f>DA52</f>
        <v>433645</v>
      </c>
      <c r="DC52" s="18">
        <f>(DD18+DD19)*2</f>
        <v>435808</v>
      </c>
      <c r="DD52" s="18">
        <f>DC52</f>
        <v>435808</v>
      </c>
      <c r="DE52" s="18">
        <f>(DF18+DF19)*2</f>
        <v>437982</v>
      </c>
      <c r="DF52" s="18">
        <f>DE52</f>
        <v>437982</v>
      </c>
      <c r="DG52" s="18">
        <f>(DH18+DH19)*2</f>
        <v>440166</v>
      </c>
      <c r="DH52" s="18">
        <f>DG52</f>
        <v>440166</v>
      </c>
      <c r="DI52" s="18">
        <f>(DJ18+DJ19)*2</f>
        <v>442362</v>
      </c>
      <c r="DJ52" s="18">
        <f>DI52</f>
        <v>442362</v>
      </c>
      <c r="DK52" s="18">
        <f>(DL18+DL19)*2</f>
        <v>444567</v>
      </c>
      <c r="DL52" s="18">
        <f>DK52</f>
        <v>444567</v>
      </c>
      <c r="DM52" s="18">
        <f>(DN18+DN19)*2</f>
        <v>446784</v>
      </c>
      <c r="DN52" s="18">
        <f>DM52</f>
        <v>446784</v>
      </c>
      <c r="DO52" s="18">
        <f>(DP18+DP19)*2</f>
        <v>449012</v>
      </c>
      <c r="DP52" s="18">
        <f>DO52</f>
        <v>449012</v>
      </c>
      <c r="DQ52" s="18">
        <f>(DR18+DR19)*2</f>
        <v>451252</v>
      </c>
      <c r="DR52" s="18">
        <f>DQ52</f>
        <v>451252</v>
      </c>
      <c r="DS52" s="18">
        <f>(DT18+DT19)*2</f>
        <v>0</v>
      </c>
    </row>
    <row r="53" spans="1:256" s="3" customFormat="1" ht="12.75">
      <c r="A53" s="15" t="s">
        <v>2</v>
      </c>
      <c r="B53" s="4">
        <f aca="true" t="shared" si="31" ref="B53:AK53">B22</f>
        <v>208832.52</v>
      </c>
      <c r="C53" s="4">
        <f t="shared" si="31"/>
        <v>211246.22</v>
      </c>
      <c r="D53" s="4">
        <f t="shared" si="31"/>
        <v>213867.85</v>
      </c>
      <c r="E53" s="4">
        <f t="shared" si="31"/>
        <v>247206.58</v>
      </c>
      <c r="F53" s="4">
        <f t="shared" si="31"/>
        <v>230665.55</v>
      </c>
      <c r="G53" s="4">
        <f t="shared" si="31"/>
        <v>235006.7</v>
      </c>
      <c r="H53" s="4">
        <f t="shared" si="31"/>
        <v>237136.77</v>
      </c>
      <c r="I53" s="4">
        <f t="shared" si="31"/>
        <v>238038.38</v>
      </c>
      <c r="J53" s="4">
        <f t="shared" si="31"/>
        <v>238510.49</v>
      </c>
      <c r="K53" s="4">
        <f t="shared" si="31"/>
        <v>238446.91</v>
      </c>
      <c r="L53" s="4">
        <f t="shared" si="31"/>
        <v>242473.66</v>
      </c>
      <c r="M53" s="4">
        <f t="shared" si="31"/>
        <v>242719.75</v>
      </c>
      <c r="N53" s="4">
        <f t="shared" si="31"/>
        <v>244265.58</v>
      </c>
      <c r="O53" s="4">
        <f t="shared" si="31"/>
        <v>244390.64</v>
      </c>
      <c r="P53" s="4">
        <f t="shared" si="31"/>
        <v>249392.39</v>
      </c>
      <c r="Q53" s="4">
        <f t="shared" si="31"/>
        <v>249410.59</v>
      </c>
      <c r="R53" s="4">
        <f t="shared" si="31"/>
        <v>250505.71</v>
      </c>
      <c r="S53" s="4">
        <f t="shared" si="31"/>
        <v>250505.71</v>
      </c>
      <c r="T53" s="4">
        <f t="shared" si="31"/>
        <v>255322.21</v>
      </c>
      <c r="U53" s="4">
        <f t="shared" si="31"/>
        <v>255389.81</v>
      </c>
      <c r="V53" s="4">
        <f t="shared" si="31"/>
        <v>256659.91</v>
      </c>
      <c r="W53" s="4">
        <f t="shared" si="31"/>
        <v>256664.2</v>
      </c>
      <c r="X53" s="4">
        <f t="shared" si="31"/>
        <v>260575.77</v>
      </c>
      <c r="Y53" s="4">
        <f t="shared" si="31"/>
        <v>269719.94</v>
      </c>
      <c r="Z53" s="4">
        <f t="shared" si="31"/>
        <v>261745.25</v>
      </c>
      <c r="AA53" s="4">
        <f t="shared" si="31"/>
        <v>261763.32</v>
      </c>
      <c r="AB53" s="4">
        <f t="shared" si="31"/>
        <v>265125.25</v>
      </c>
      <c r="AC53" s="4">
        <f t="shared" si="31"/>
        <v>265164.25</v>
      </c>
      <c r="AD53" s="4">
        <f t="shared" si="31"/>
        <v>266566.3</v>
      </c>
      <c r="AE53" s="4">
        <f t="shared" si="31"/>
        <v>266607.25</v>
      </c>
      <c r="AF53" s="4">
        <f t="shared" si="31"/>
        <v>270436.66</v>
      </c>
      <c r="AG53" s="4">
        <f t="shared" si="31"/>
        <v>270447.71</v>
      </c>
      <c r="AH53" s="4">
        <f t="shared" si="31"/>
        <v>270447.71</v>
      </c>
      <c r="AI53" s="4">
        <f t="shared" si="31"/>
        <v>270484.37</v>
      </c>
      <c r="AJ53" s="4">
        <f t="shared" si="31"/>
        <v>275135.64</v>
      </c>
      <c r="AK53" s="4">
        <f t="shared" si="31"/>
        <v>275168.4</v>
      </c>
      <c r="AL53" s="4">
        <f>AL22</f>
        <v>275168.4</v>
      </c>
      <c r="AM53" s="4">
        <f>AM22</f>
        <v>275215</v>
      </c>
      <c r="AN53" s="4">
        <f aca="true" t="shared" si="32" ref="AN53:CX53">AN22</f>
        <v>281436</v>
      </c>
      <c r="AO53" s="4">
        <f t="shared" si="32"/>
        <v>281436</v>
      </c>
      <c r="AP53" s="4">
        <f t="shared" si="32"/>
        <v>281436</v>
      </c>
      <c r="AQ53" s="4">
        <f t="shared" si="32"/>
        <v>281485</v>
      </c>
      <c r="AR53" s="4">
        <f t="shared" si="32"/>
        <v>288707</v>
      </c>
      <c r="AS53" s="4">
        <f t="shared" si="32"/>
        <v>288741.31</v>
      </c>
      <c r="AT53" s="4">
        <f t="shared" si="32"/>
        <v>287896.96</v>
      </c>
      <c r="AU53" s="4">
        <f t="shared" si="32"/>
        <v>288201.94</v>
      </c>
      <c r="AV53" s="4">
        <f t="shared" si="32"/>
        <v>298266.8</v>
      </c>
      <c r="AW53" s="4">
        <f t="shared" si="32"/>
        <v>298942.93</v>
      </c>
      <c r="AX53" s="4">
        <f t="shared" si="32"/>
        <v>298942.93</v>
      </c>
      <c r="AY53" s="4">
        <f t="shared" si="32"/>
        <v>298975.17</v>
      </c>
      <c r="AZ53" s="4">
        <f t="shared" si="32"/>
        <v>309042.37</v>
      </c>
      <c r="BA53" s="4">
        <f t="shared" si="32"/>
        <v>309101.78</v>
      </c>
      <c r="BB53" s="4">
        <f t="shared" si="32"/>
        <v>309105.81</v>
      </c>
      <c r="BC53" s="4">
        <f t="shared" si="32"/>
        <v>320402.55</v>
      </c>
      <c r="BD53" s="4">
        <f t="shared" si="32"/>
        <v>320402.55</v>
      </c>
      <c r="BE53" s="4">
        <f t="shared" si="32"/>
        <v>320402.55</v>
      </c>
      <c r="BF53" s="4">
        <f t="shared" si="32"/>
        <v>319726.42</v>
      </c>
      <c r="BG53" s="4">
        <f t="shared" si="32"/>
        <v>334501.57</v>
      </c>
      <c r="BH53" s="4">
        <f t="shared" si="32"/>
        <v>334556.69</v>
      </c>
      <c r="BI53" s="4">
        <f t="shared" si="32"/>
        <v>334556.69</v>
      </c>
      <c r="BJ53" s="4">
        <f t="shared" si="32"/>
        <v>334556.69</v>
      </c>
      <c r="BK53" s="4">
        <f t="shared" si="32"/>
        <v>341008.59</v>
      </c>
      <c r="BL53" s="4">
        <f t="shared" si="32"/>
        <v>341008.59</v>
      </c>
      <c r="BM53" s="4">
        <f t="shared" si="32"/>
        <v>341008.59</v>
      </c>
      <c r="BN53" s="4">
        <f t="shared" si="32"/>
        <v>341058.9</v>
      </c>
      <c r="BO53" s="4">
        <f t="shared" si="32"/>
        <v>356710.64</v>
      </c>
      <c r="BP53" s="4">
        <f t="shared" si="32"/>
        <v>356766.8</v>
      </c>
      <c r="BQ53" s="4">
        <f t="shared" si="32"/>
        <v>356789.42</v>
      </c>
      <c r="BR53" s="4">
        <f t="shared" si="32"/>
        <v>357541.99</v>
      </c>
      <c r="BS53" s="4">
        <f t="shared" si="32"/>
        <v>382308.68</v>
      </c>
      <c r="BT53" s="4">
        <f t="shared" si="32"/>
        <v>383129.24</v>
      </c>
      <c r="BU53" s="4">
        <f t="shared" si="32"/>
        <v>383440.46</v>
      </c>
      <c r="BV53" s="4">
        <f t="shared" si="32"/>
        <v>383756.88</v>
      </c>
      <c r="BW53" s="4">
        <f t="shared" si="32"/>
        <v>370384.17</v>
      </c>
      <c r="BX53" s="4">
        <f t="shared" si="32"/>
        <v>370733.87</v>
      </c>
      <c r="BY53" s="4">
        <f t="shared" si="32"/>
        <v>370972.68</v>
      </c>
      <c r="BZ53" s="4">
        <f t="shared" si="32"/>
        <v>371134.27</v>
      </c>
      <c r="CA53" s="4">
        <f t="shared" si="32"/>
        <v>390971.62</v>
      </c>
      <c r="CB53" s="4">
        <f t="shared" si="32"/>
        <v>391128.66</v>
      </c>
      <c r="CC53" s="4">
        <f t="shared" si="32"/>
        <v>391128.66</v>
      </c>
      <c r="CD53" s="4">
        <f t="shared" si="32"/>
        <v>391203.8</v>
      </c>
      <c r="CE53" s="4">
        <f t="shared" si="32"/>
        <v>399887.41</v>
      </c>
      <c r="CF53" s="4">
        <f t="shared" si="32"/>
        <v>399931.35</v>
      </c>
      <c r="CG53" s="4">
        <f t="shared" si="32"/>
        <v>400220.34</v>
      </c>
      <c r="CH53" s="4">
        <f t="shared" si="32"/>
        <v>400527.01</v>
      </c>
      <c r="CI53" s="4">
        <f t="shared" si="32"/>
        <v>399122.1</v>
      </c>
      <c r="CJ53" s="4">
        <f t="shared" si="32"/>
        <v>398804.25</v>
      </c>
      <c r="CK53" s="4">
        <f t="shared" si="32"/>
        <v>399017.32</v>
      </c>
      <c r="CL53" s="4">
        <f t="shared" si="32"/>
        <v>399098.96</v>
      </c>
      <c r="CM53" s="4">
        <f t="shared" si="32"/>
        <v>394854.2</v>
      </c>
      <c r="CN53" s="4">
        <f t="shared" si="32"/>
        <v>395649.41</v>
      </c>
      <c r="CO53" s="4">
        <f t="shared" si="32"/>
        <v>393701.88</v>
      </c>
      <c r="CP53" s="4">
        <f t="shared" si="32"/>
        <v>393701.88</v>
      </c>
      <c r="CQ53" s="4">
        <f t="shared" si="32"/>
        <v>392202.98</v>
      </c>
      <c r="CR53" s="4">
        <f t="shared" si="32"/>
        <v>392241.85</v>
      </c>
      <c r="CS53" s="4">
        <f t="shared" si="32"/>
        <v>390167.31</v>
      </c>
      <c r="CT53" s="4">
        <f t="shared" si="32"/>
        <v>390192.27</v>
      </c>
      <c r="CU53" s="4">
        <f t="shared" si="32"/>
        <v>386284.34</v>
      </c>
      <c r="CV53" s="4">
        <f t="shared" si="32"/>
        <v>386284.34</v>
      </c>
      <c r="CW53" s="4">
        <f t="shared" si="32"/>
        <v>386386.23</v>
      </c>
      <c r="CX53" s="4">
        <f t="shared" si="32"/>
        <v>385499.06</v>
      </c>
      <c r="CY53" s="4">
        <f>CY22</f>
        <v>394479.05</v>
      </c>
      <c r="CZ53" s="4">
        <f aca="true" t="shared" si="33" ref="CZ53:FK53">CZ22</f>
        <v>396940.38</v>
      </c>
      <c r="DA53" s="4">
        <f>DA22</f>
        <v>397159.15</v>
      </c>
      <c r="DB53" s="4">
        <f t="shared" si="33"/>
        <v>0</v>
      </c>
      <c r="DC53" s="4">
        <f t="shared" si="33"/>
        <v>0</v>
      </c>
      <c r="DD53" s="4">
        <f t="shared" si="33"/>
        <v>0</v>
      </c>
      <c r="DE53" s="4">
        <f t="shared" si="33"/>
        <v>0</v>
      </c>
      <c r="DF53" s="4">
        <f t="shared" si="33"/>
        <v>0</v>
      </c>
      <c r="DG53" s="4">
        <f t="shared" si="33"/>
        <v>0</v>
      </c>
      <c r="DH53" s="4">
        <f t="shared" si="33"/>
        <v>0</v>
      </c>
      <c r="DI53" s="4">
        <f t="shared" si="33"/>
        <v>0</v>
      </c>
      <c r="DJ53" s="4">
        <f t="shared" si="33"/>
        <v>0</v>
      </c>
      <c r="DK53" s="4">
        <f t="shared" si="33"/>
        <v>0</v>
      </c>
      <c r="DL53" s="4">
        <f t="shared" si="33"/>
        <v>0</v>
      </c>
      <c r="DM53" s="4">
        <f t="shared" si="33"/>
        <v>0</v>
      </c>
      <c r="DN53" s="4">
        <f t="shared" si="33"/>
        <v>0</v>
      </c>
      <c r="DO53" s="4">
        <f t="shared" si="33"/>
        <v>0</v>
      </c>
      <c r="DP53" s="4">
        <f t="shared" si="33"/>
        <v>0</v>
      </c>
      <c r="DQ53" s="4">
        <f t="shared" si="33"/>
        <v>0</v>
      </c>
      <c r="DR53" s="4">
        <f t="shared" si="33"/>
        <v>0</v>
      </c>
      <c r="DS53" s="4">
        <f t="shared" si="33"/>
        <v>0</v>
      </c>
      <c r="DT53" s="4">
        <f t="shared" si="33"/>
        <v>0</v>
      </c>
      <c r="DU53" s="4">
        <f t="shared" si="33"/>
        <v>0</v>
      </c>
      <c r="DV53" s="4">
        <f t="shared" si="33"/>
        <v>0</v>
      </c>
      <c r="DW53" s="4">
        <f t="shared" si="33"/>
        <v>0</v>
      </c>
      <c r="DX53" s="4">
        <f t="shared" si="33"/>
        <v>0</v>
      </c>
      <c r="DY53" s="4">
        <f t="shared" si="33"/>
        <v>0</v>
      </c>
      <c r="DZ53" s="4">
        <f t="shared" si="33"/>
        <v>0</v>
      </c>
      <c r="EA53" s="4">
        <f t="shared" si="33"/>
        <v>0</v>
      </c>
      <c r="EB53" s="4">
        <f t="shared" si="33"/>
        <v>0</v>
      </c>
      <c r="EC53" s="4">
        <f t="shared" si="33"/>
        <v>0</v>
      </c>
      <c r="ED53" s="4">
        <f t="shared" si="33"/>
        <v>0</v>
      </c>
      <c r="EE53" s="4">
        <f t="shared" si="33"/>
        <v>0</v>
      </c>
      <c r="EF53" s="4">
        <f t="shared" si="33"/>
        <v>0</v>
      </c>
      <c r="EG53" s="4">
        <f t="shared" si="33"/>
        <v>0</v>
      </c>
      <c r="EH53" s="4">
        <f t="shared" si="33"/>
        <v>0</v>
      </c>
      <c r="EI53" s="4">
        <f t="shared" si="33"/>
        <v>0</v>
      </c>
      <c r="EJ53" s="4">
        <f t="shared" si="33"/>
        <v>0</v>
      </c>
      <c r="EK53" s="4">
        <f t="shared" si="33"/>
        <v>0</v>
      </c>
      <c r="EL53" s="4">
        <f t="shared" si="33"/>
        <v>0</v>
      </c>
      <c r="EM53" s="4">
        <f t="shared" si="33"/>
        <v>0</v>
      </c>
      <c r="EN53" s="4">
        <f t="shared" si="33"/>
        <v>0</v>
      </c>
      <c r="EO53" s="4">
        <f t="shared" si="33"/>
        <v>0</v>
      </c>
      <c r="EP53" s="4">
        <f t="shared" si="33"/>
        <v>0</v>
      </c>
      <c r="EQ53" s="4">
        <f t="shared" si="33"/>
        <v>0</v>
      </c>
      <c r="ER53" s="4">
        <f t="shared" si="33"/>
        <v>0</v>
      </c>
      <c r="ES53" s="4">
        <f t="shared" si="33"/>
        <v>0</v>
      </c>
      <c r="ET53" s="4">
        <f t="shared" si="33"/>
        <v>0</v>
      </c>
      <c r="EU53" s="4">
        <f t="shared" si="33"/>
        <v>0</v>
      </c>
      <c r="EV53" s="4">
        <f t="shared" si="33"/>
        <v>0</v>
      </c>
      <c r="EW53" s="4">
        <f t="shared" si="33"/>
        <v>0</v>
      </c>
      <c r="EX53" s="4">
        <f t="shared" si="33"/>
        <v>0</v>
      </c>
      <c r="EY53" s="4">
        <f t="shared" si="33"/>
        <v>0</v>
      </c>
      <c r="EZ53" s="4">
        <f t="shared" si="33"/>
        <v>0</v>
      </c>
      <c r="FA53" s="4">
        <f t="shared" si="33"/>
        <v>0</v>
      </c>
      <c r="FB53" s="4">
        <f t="shared" si="33"/>
        <v>0</v>
      </c>
      <c r="FC53" s="4">
        <f t="shared" si="33"/>
        <v>0</v>
      </c>
      <c r="FD53" s="4">
        <f t="shared" si="33"/>
        <v>0</v>
      </c>
      <c r="FE53" s="4">
        <f t="shared" si="33"/>
        <v>0</v>
      </c>
      <c r="FF53" s="4">
        <f t="shared" si="33"/>
        <v>0</v>
      </c>
      <c r="FG53" s="4">
        <f t="shared" si="33"/>
        <v>0</v>
      </c>
      <c r="FH53" s="4">
        <f t="shared" si="33"/>
        <v>0</v>
      </c>
      <c r="FI53" s="4">
        <f t="shared" si="33"/>
        <v>0</v>
      </c>
      <c r="FJ53" s="4">
        <f t="shared" si="33"/>
        <v>0</v>
      </c>
      <c r="FK53" s="4">
        <f t="shared" si="33"/>
        <v>0</v>
      </c>
      <c r="FL53" s="4">
        <f aca="true" t="shared" si="34" ref="FL53:HW53">FL22</f>
        <v>0</v>
      </c>
      <c r="FM53" s="4">
        <f t="shared" si="34"/>
        <v>0</v>
      </c>
      <c r="FN53" s="4">
        <f t="shared" si="34"/>
        <v>0</v>
      </c>
      <c r="FO53" s="4">
        <f t="shared" si="34"/>
        <v>0</v>
      </c>
      <c r="FP53" s="4">
        <f t="shared" si="34"/>
        <v>0</v>
      </c>
      <c r="FQ53" s="4">
        <f t="shared" si="34"/>
        <v>0</v>
      </c>
      <c r="FR53" s="4">
        <f t="shared" si="34"/>
        <v>0</v>
      </c>
      <c r="FS53" s="4">
        <f t="shared" si="34"/>
        <v>0</v>
      </c>
      <c r="FT53" s="4">
        <f t="shared" si="34"/>
        <v>0</v>
      </c>
      <c r="FU53" s="4">
        <f t="shared" si="34"/>
        <v>0</v>
      </c>
      <c r="FV53" s="4">
        <f t="shared" si="34"/>
        <v>0</v>
      </c>
      <c r="FW53" s="4">
        <f t="shared" si="34"/>
        <v>0</v>
      </c>
      <c r="FX53" s="4">
        <f t="shared" si="34"/>
        <v>0</v>
      </c>
      <c r="FY53" s="4">
        <f t="shared" si="34"/>
        <v>0</v>
      </c>
      <c r="FZ53" s="4">
        <f t="shared" si="34"/>
        <v>0</v>
      </c>
      <c r="GA53" s="4">
        <f t="shared" si="34"/>
        <v>0</v>
      </c>
      <c r="GB53" s="4">
        <f t="shared" si="34"/>
        <v>0</v>
      </c>
      <c r="GC53" s="4">
        <f t="shared" si="34"/>
        <v>0</v>
      </c>
      <c r="GD53" s="4">
        <f t="shared" si="34"/>
        <v>0</v>
      </c>
      <c r="GE53" s="4">
        <f t="shared" si="34"/>
        <v>0</v>
      </c>
      <c r="GF53" s="4">
        <f t="shared" si="34"/>
        <v>0</v>
      </c>
      <c r="GG53" s="4">
        <f t="shared" si="34"/>
        <v>0</v>
      </c>
      <c r="GH53" s="4">
        <f t="shared" si="34"/>
        <v>0</v>
      </c>
      <c r="GI53" s="4">
        <f t="shared" si="34"/>
        <v>0</v>
      </c>
      <c r="GJ53" s="4">
        <f t="shared" si="34"/>
        <v>0</v>
      </c>
      <c r="GK53" s="4">
        <f t="shared" si="34"/>
        <v>0</v>
      </c>
      <c r="GL53" s="4">
        <f t="shared" si="34"/>
        <v>0</v>
      </c>
      <c r="GM53" s="4">
        <f t="shared" si="34"/>
        <v>0</v>
      </c>
      <c r="GN53" s="4">
        <f t="shared" si="34"/>
        <v>0</v>
      </c>
      <c r="GO53" s="4">
        <f t="shared" si="34"/>
        <v>0</v>
      </c>
      <c r="GP53" s="4">
        <f t="shared" si="34"/>
        <v>0</v>
      </c>
      <c r="GQ53" s="4">
        <f t="shared" si="34"/>
        <v>0</v>
      </c>
      <c r="GR53" s="4">
        <f t="shared" si="34"/>
        <v>0</v>
      </c>
      <c r="GS53" s="4">
        <f t="shared" si="34"/>
        <v>0</v>
      </c>
      <c r="GT53" s="4">
        <f t="shared" si="34"/>
        <v>0</v>
      </c>
      <c r="GU53" s="4">
        <f t="shared" si="34"/>
        <v>0</v>
      </c>
      <c r="GV53" s="4">
        <f t="shared" si="34"/>
        <v>0</v>
      </c>
      <c r="GW53" s="4">
        <f t="shared" si="34"/>
        <v>0</v>
      </c>
      <c r="GX53" s="4">
        <f t="shared" si="34"/>
        <v>0</v>
      </c>
      <c r="GY53" s="4">
        <f t="shared" si="34"/>
        <v>0</v>
      </c>
      <c r="GZ53" s="4">
        <f t="shared" si="34"/>
        <v>0</v>
      </c>
      <c r="HA53" s="4">
        <f t="shared" si="34"/>
        <v>0</v>
      </c>
      <c r="HB53" s="4">
        <f t="shared" si="34"/>
        <v>0</v>
      </c>
      <c r="HC53" s="4">
        <f t="shared" si="34"/>
        <v>0</v>
      </c>
      <c r="HD53" s="4">
        <f t="shared" si="34"/>
        <v>0</v>
      </c>
      <c r="HE53" s="4">
        <f t="shared" si="34"/>
        <v>0</v>
      </c>
      <c r="HF53" s="4">
        <f t="shared" si="34"/>
        <v>0</v>
      </c>
      <c r="HG53" s="4">
        <f t="shared" si="34"/>
        <v>0</v>
      </c>
      <c r="HH53" s="4">
        <f t="shared" si="34"/>
        <v>0</v>
      </c>
      <c r="HI53" s="4">
        <f t="shared" si="34"/>
        <v>0</v>
      </c>
      <c r="HJ53" s="4">
        <f t="shared" si="34"/>
        <v>0</v>
      </c>
      <c r="HK53" s="4">
        <f t="shared" si="34"/>
        <v>0</v>
      </c>
      <c r="HL53" s="4">
        <f t="shared" si="34"/>
        <v>0</v>
      </c>
      <c r="HM53" s="4">
        <f t="shared" si="34"/>
        <v>0</v>
      </c>
      <c r="HN53" s="4">
        <f t="shared" si="34"/>
        <v>0</v>
      </c>
      <c r="HO53" s="4">
        <f t="shared" si="34"/>
        <v>0</v>
      </c>
      <c r="HP53" s="4">
        <f t="shared" si="34"/>
        <v>0</v>
      </c>
      <c r="HQ53" s="4">
        <f t="shared" si="34"/>
        <v>0</v>
      </c>
      <c r="HR53" s="4">
        <f t="shared" si="34"/>
        <v>0</v>
      </c>
      <c r="HS53" s="4">
        <f t="shared" si="34"/>
        <v>0</v>
      </c>
      <c r="HT53" s="4">
        <f t="shared" si="34"/>
        <v>0</v>
      </c>
      <c r="HU53" s="4">
        <f t="shared" si="34"/>
        <v>0</v>
      </c>
      <c r="HV53" s="4">
        <f t="shared" si="34"/>
        <v>0</v>
      </c>
      <c r="HW53" s="4">
        <f t="shared" si="34"/>
        <v>0</v>
      </c>
      <c r="HX53" s="4">
        <f aca="true" t="shared" si="35" ref="HX53:IV53">HX22</f>
        <v>0</v>
      </c>
      <c r="HY53" s="4">
        <f t="shared" si="35"/>
        <v>0</v>
      </c>
      <c r="HZ53" s="4">
        <f t="shared" si="35"/>
        <v>0</v>
      </c>
      <c r="IA53" s="4">
        <f t="shared" si="35"/>
        <v>0</v>
      </c>
      <c r="IB53" s="4">
        <f t="shared" si="35"/>
        <v>0</v>
      </c>
      <c r="IC53" s="4">
        <f t="shared" si="35"/>
        <v>0</v>
      </c>
      <c r="ID53" s="4">
        <f t="shared" si="35"/>
        <v>0</v>
      </c>
      <c r="IE53" s="4">
        <f t="shared" si="35"/>
        <v>0</v>
      </c>
      <c r="IF53" s="4">
        <f t="shared" si="35"/>
        <v>0</v>
      </c>
      <c r="IG53" s="4">
        <f t="shared" si="35"/>
        <v>0</v>
      </c>
      <c r="IH53" s="4">
        <f t="shared" si="35"/>
        <v>0</v>
      </c>
      <c r="II53" s="4">
        <f t="shared" si="35"/>
        <v>0</v>
      </c>
      <c r="IJ53" s="4">
        <f t="shared" si="35"/>
        <v>0</v>
      </c>
      <c r="IK53" s="4">
        <f t="shared" si="35"/>
        <v>0</v>
      </c>
      <c r="IL53" s="4">
        <f t="shared" si="35"/>
        <v>0</v>
      </c>
      <c r="IM53" s="4">
        <f t="shared" si="35"/>
        <v>0</v>
      </c>
      <c r="IN53" s="4">
        <f t="shared" si="35"/>
        <v>0</v>
      </c>
      <c r="IO53" s="4">
        <f t="shared" si="35"/>
        <v>0</v>
      </c>
      <c r="IP53" s="4">
        <f t="shared" si="35"/>
        <v>0</v>
      </c>
      <c r="IQ53" s="4">
        <f t="shared" si="35"/>
        <v>0</v>
      </c>
      <c r="IR53" s="4">
        <f t="shared" si="35"/>
        <v>0</v>
      </c>
      <c r="IS53" s="4">
        <f t="shared" si="35"/>
        <v>0</v>
      </c>
      <c r="IT53" s="4">
        <f t="shared" si="35"/>
        <v>0</v>
      </c>
      <c r="IU53" s="4">
        <f t="shared" si="35"/>
        <v>0</v>
      </c>
      <c r="IV53" s="4">
        <f t="shared" si="35"/>
        <v>0</v>
      </c>
    </row>
    <row r="54" spans="1:256" s="3" customFormat="1" ht="12.75">
      <c r="A54" s="15" t="s">
        <v>30</v>
      </c>
      <c r="B54" s="3">
        <v>0.0424</v>
      </c>
      <c r="C54" s="3">
        <f>B54</f>
        <v>0.0424</v>
      </c>
      <c r="D54" s="3">
        <f aca="true" t="shared" si="36" ref="D54:BO54">C54</f>
        <v>0.0424</v>
      </c>
      <c r="E54" s="3">
        <f t="shared" si="36"/>
        <v>0.0424</v>
      </c>
      <c r="F54" s="3">
        <f t="shared" si="36"/>
        <v>0.0424</v>
      </c>
      <c r="G54" s="3">
        <f t="shared" si="36"/>
        <v>0.0424</v>
      </c>
      <c r="H54" s="3">
        <f t="shared" si="36"/>
        <v>0.0424</v>
      </c>
      <c r="I54" s="3">
        <f t="shared" si="36"/>
        <v>0.0424</v>
      </c>
      <c r="J54" s="3">
        <f t="shared" si="36"/>
        <v>0.0424</v>
      </c>
      <c r="K54" s="3">
        <f t="shared" si="36"/>
        <v>0.0424</v>
      </c>
      <c r="L54" s="3">
        <f t="shared" si="36"/>
        <v>0.0424</v>
      </c>
      <c r="M54" s="3">
        <f t="shared" si="36"/>
        <v>0.0424</v>
      </c>
      <c r="N54" s="3">
        <f t="shared" si="36"/>
        <v>0.0424</v>
      </c>
      <c r="O54" s="3">
        <f t="shared" si="36"/>
        <v>0.0424</v>
      </c>
      <c r="P54" s="3">
        <f t="shared" si="36"/>
        <v>0.0424</v>
      </c>
      <c r="Q54" s="3">
        <f t="shared" si="36"/>
        <v>0.0424</v>
      </c>
      <c r="R54" s="3">
        <f t="shared" si="36"/>
        <v>0.0424</v>
      </c>
      <c r="S54" s="3">
        <f t="shared" si="36"/>
        <v>0.0424</v>
      </c>
      <c r="T54" s="3">
        <f t="shared" si="36"/>
        <v>0.0424</v>
      </c>
      <c r="U54" s="3">
        <f t="shared" si="36"/>
        <v>0.0424</v>
      </c>
      <c r="V54" s="3">
        <f t="shared" si="36"/>
        <v>0.0424</v>
      </c>
      <c r="W54" s="3">
        <f t="shared" si="36"/>
        <v>0.0424</v>
      </c>
      <c r="X54" s="3">
        <f t="shared" si="36"/>
        <v>0.0424</v>
      </c>
      <c r="Y54" s="3">
        <f t="shared" si="36"/>
        <v>0.0424</v>
      </c>
      <c r="Z54" s="3">
        <f t="shared" si="36"/>
        <v>0.0424</v>
      </c>
      <c r="AA54" s="3">
        <f t="shared" si="36"/>
        <v>0.0424</v>
      </c>
      <c r="AB54" s="3">
        <f t="shared" si="36"/>
        <v>0.0424</v>
      </c>
      <c r="AC54" s="3">
        <f t="shared" si="36"/>
        <v>0.0424</v>
      </c>
      <c r="AD54" s="3">
        <f t="shared" si="36"/>
        <v>0.0424</v>
      </c>
      <c r="AE54" s="3">
        <f t="shared" si="36"/>
        <v>0.0424</v>
      </c>
      <c r="AF54" s="3">
        <f t="shared" si="36"/>
        <v>0.0424</v>
      </c>
      <c r="AG54" s="3">
        <f t="shared" si="36"/>
        <v>0.0424</v>
      </c>
      <c r="AH54" s="3">
        <f t="shared" si="36"/>
        <v>0.0424</v>
      </c>
      <c r="AI54" s="3">
        <f t="shared" si="36"/>
        <v>0.0424</v>
      </c>
      <c r="AJ54" s="3">
        <f t="shared" si="36"/>
        <v>0.0424</v>
      </c>
      <c r="AK54" s="3">
        <f t="shared" si="36"/>
        <v>0.0424</v>
      </c>
      <c r="AL54" s="3">
        <f t="shared" si="36"/>
        <v>0.0424</v>
      </c>
      <c r="AM54" s="3">
        <f t="shared" si="36"/>
        <v>0.0424</v>
      </c>
      <c r="AN54" s="3">
        <f t="shared" si="36"/>
        <v>0.0424</v>
      </c>
      <c r="AO54" s="3">
        <f t="shared" si="36"/>
        <v>0.0424</v>
      </c>
      <c r="AP54" s="3">
        <f t="shared" si="36"/>
        <v>0.0424</v>
      </c>
      <c r="AQ54" s="3">
        <f t="shared" si="36"/>
        <v>0.0424</v>
      </c>
      <c r="AR54" s="3">
        <f t="shared" si="36"/>
        <v>0.0424</v>
      </c>
      <c r="AS54" s="3">
        <f t="shared" si="36"/>
        <v>0.0424</v>
      </c>
      <c r="AT54" s="3">
        <f t="shared" si="36"/>
        <v>0.0424</v>
      </c>
      <c r="AU54" s="3">
        <f t="shared" si="36"/>
        <v>0.0424</v>
      </c>
      <c r="AV54" s="3">
        <f t="shared" si="36"/>
        <v>0.0424</v>
      </c>
      <c r="AW54" s="3">
        <f t="shared" si="36"/>
        <v>0.0424</v>
      </c>
      <c r="AX54" s="3">
        <f t="shared" si="36"/>
        <v>0.0424</v>
      </c>
      <c r="AY54" s="3">
        <f t="shared" si="36"/>
        <v>0.0424</v>
      </c>
      <c r="AZ54" s="3">
        <f t="shared" si="36"/>
        <v>0.0424</v>
      </c>
      <c r="BA54" s="3">
        <f t="shared" si="36"/>
        <v>0.0424</v>
      </c>
      <c r="BB54" s="3">
        <f t="shared" si="36"/>
        <v>0.0424</v>
      </c>
      <c r="BC54" s="3">
        <f t="shared" si="36"/>
        <v>0.0424</v>
      </c>
      <c r="BD54" s="3">
        <f t="shared" si="36"/>
        <v>0.0424</v>
      </c>
      <c r="BE54" s="3">
        <f t="shared" si="36"/>
        <v>0.0424</v>
      </c>
      <c r="BF54" s="3">
        <f t="shared" si="36"/>
        <v>0.0424</v>
      </c>
      <c r="BG54" s="3">
        <f t="shared" si="36"/>
        <v>0.0424</v>
      </c>
      <c r="BH54" s="3">
        <f t="shared" si="36"/>
        <v>0.0424</v>
      </c>
      <c r="BI54" s="3">
        <f t="shared" si="36"/>
        <v>0.0424</v>
      </c>
      <c r="BJ54" s="3">
        <f t="shared" si="36"/>
        <v>0.0424</v>
      </c>
      <c r="BK54" s="3">
        <f t="shared" si="36"/>
        <v>0.0424</v>
      </c>
      <c r="BL54" s="3">
        <f t="shared" si="36"/>
        <v>0.0424</v>
      </c>
      <c r="BM54" s="3">
        <f t="shared" si="36"/>
        <v>0.0424</v>
      </c>
      <c r="BN54" s="3">
        <f t="shared" si="36"/>
        <v>0.0424</v>
      </c>
      <c r="BO54" s="3">
        <f t="shared" si="36"/>
        <v>0.0424</v>
      </c>
      <c r="BP54" s="3">
        <f aca="true" t="shared" si="37" ref="BP54:EA54">BO54</f>
        <v>0.0424</v>
      </c>
      <c r="BQ54" s="3">
        <f t="shared" si="37"/>
        <v>0.0424</v>
      </c>
      <c r="BR54" s="3">
        <f t="shared" si="37"/>
        <v>0.0424</v>
      </c>
      <c r="BS54" s="3">
        <f t="shared" si="37"/>
        <v>0.0424</v>
      </c>
      <c r="BT54" s="3">
        <f t="shared" si="37"/>
        <v>0.0424</v>
      </c>
      <c r="BU54" s="3">
        <f t="shared" si="37"/>
        <v>0.0424</v>
      </c>
      <c r="BV54" s="3">
        <f t="shared" si="37"/>
        <v>0.0424</v>
      </c>
      <c r="BW54" s="3">
        <f t="shared" si="37"/>
        <v>0.0424</v>
      </c>
      <c r="BX54" s="3">
        <f t="shared" si="37"/>
        <v>0.0424</v>
      </c>
      <c r="BY54" s="3">
        <f t="shared" si="37"/>
        <v>0.0424</v>
      </c>
      <c r="BZ54" s="3">
        <f t="shared" si="37"/>
        <v>0.0424</v>
      </c>
      <c r="CA54" s="3">
        <f t="shared" si="37"/>
        <v>0.0424</v>
      </c>
      <c r="CB54" s="3">
        <f t="shared" si="37"/>
        <v>0.0424</v>
      </c>
      <c r="CC54" s="3">
        <f t="shared" si="37"/>
        <v>0.0424</v>
      </c>
      <c r="CD54" s="3">
        <f t="shared" si="37"/>
        <v>0.0424</v>
      </c>
      <c r="CE54" s="3">
        <f t="shared" si="37"/>
        <v>0.0424</v>
      </c>
      <c r="CF54" s="3">
        <f t="shared" si="37"/>
        <v>0.0424</v>
      </c>
      <c r="CG54" s="3">
        <f t="shared" si="37"/>
        <v>0.0424</v>
      </c>
      <c r="CH54" s="3">
        <f t="shared" si="37"/>
        <v>0.0424</v>
      </c>
      <c r="CI54" s="3">
        <f t="shared" si="37"/>
        <v>0.0424</v>
      </c>
      <c r="CJ54" s="3">
        <f t="shared" si="37"/>
        <v>0.0424</v>
      </c>
      <c r="CK54" s="3">
        <f t="shared" si="37"/>
        <v>0.0424</v>
      </c>
      <c r="CL54" s="3">
        <f t="shared" si="37"/>
        <v>0.0424</v>
      </c>
      <c r="CM54" s="3">
        <f t="shared" si="37"/>
        <v>0.0424</v>
      </c>
      <c r="CN54" s="3">
        <f t="shared" si="37"/>
        <v>0.0424</v>
      </c>
      <c r="CO54" s="3">
        <f t="shared" si="37"/>
        <v>0.0424</v>
      </c>
      <c r="CP54" s="3">
        <f t="shared" si="37"/>
        <v>0.0424</v>
      </c>
      <c r="CQ54" s="3">
        <f t="shared" si="37"/>
        <v>0.0424</v>
      </c>
      <c r="CR54" s="3">
        <f t="shared" si="37"/>
        <v>0.0424</v>
      </c>
      <c r="CS54" s="3">
        <f t="shared" si="37"/>
        <v>0.0424</v>
      </c>
      <c r="CT54" s="3">
        <f t="shared" si="37"/>
        <v>0.0424</v>
      </c>
      <c r="CU54" s="3">
        <f t="shared" si="37"/>
        <v>0.0424</v>
      </c>
      <c r="CV54" s="3">
        <f t="shared" si="37"/>
        <v>0.0424</v>
      </c>
      <c r="CW54" s="3">
        <f t="shared" si="37"/>
        <v>0.0424</v>
      </c>
      <c r="CX54" s="3">
        <f t="shared" si="37"/>
        <v>0.0424</v>
      </c>
      <c r="CY54" s="3">
        <f t="shared" si="37"/>
        <v>0.0424</v>
      </c>
      <c r="CZ54" s="3">
        <f t="shared" si="37"/>
        <v>0.0424</v>
      </c>
      <c r="DA54" s="3">
        <f>CZ54</f>
        <v>0.0424</v>
      </c>
      <c r="DB54" s="3">
        <f t="shared" si="37"/>
        <v>0.0424</v>
      </c>
      <c r="DC54" s="3">
        <f t="shared" si="37"/>
        <v>0.0424</v>
      </c>
      <c r="DD54" s="3">
        <f t="shared" si="37"/>
        <v>0.0424</v>
      </c>
      <c r="DE54" s="3">
        <f t="shared" si="37"/>
        <v>0.0424</v>
      </c>
      <c r="DF54" s="3">
        <f t="shared" si="37"/>
        <v>0.0424</v>
      </c>
      <c r="DG54" s="3">
        <f t="shared" si="37"/>
        <v>0.0424</v>
      </c>
      <c r="DH54" s="3">
        <f t="shared" si="37"/>
        <v>0.0424</v>
      </c>
      <c r="DI54" s="3">
        <f t="shared" si="37"/>
        <v>0.0424</v>
      </c>
      <c r="DJ54" s="3">
        <f t="shared" si="37"/>
        <v>0.0424</v>
      </c>
      <c r="DK54" s="3">
        <f t="shared" si="37"/>
        <v>0.0424</v>
      </c>
      <c r="DL54" s="3">
        <f t="shared" si="37"/>
        <v>0.0424</v>
      </c>
      <c r="DM54" s="3">
        <f t="shared" si="37"/>
        <v>0.0424</v>
      </c>
      <c r="DN54" s="3">
        <f t="shared" si="37"/>
        <v>0.0424</v>
      </c>
      <c r="DO54" s="3">
        <f t="shared" si="37"/>
        <v>0.0424</v>
      </c>
      <c r="DP54" s="3">
        <f t="shared" si="37"/>
        <v>0.0424</v>
      </c>
      <c r="DQ54" s="3">
        <f t="shared" si="37"/>
        <v>0.0424</v>
      </c>
      <c r="DR54" s="3">
        <f t="shared" si="37"/>
        <v>0.0424</v>
      </c>
      <c r="DS54" s="3">
        <f t="shared" si="37"/>
        <v>0.0424</v>
      </c>
      <c r="DT54" s="3">
        <f t="shared" si="37"/>
        <v>0.0424</v>
      </c>
      <c r="DU54" s="3">
        <f t="shared" si="37"/>
        <v>0.0424</v>
      </c>
      <c r="DV54" s="3">
        <f t="shared" si="37"/>
        <v>0.0424</v>
      </c>
      <c r="DW54" s="3">
        <f t="shared" si="37"/>
        <v>0.0424</v>
      </c>
      <c r="DX54" s="3">
        <f t="shared" si="37"/>
        <v>0.0424</v>
      </c>
      <c r="DY54" s="3">
        <f t="shared" si="37"/>
        <v>0.0424</v>
      </c>
      <c r="DZ54" s="3">
        <f t="shared" si="37"/>
        <v>0.0424</v>
      </c>
      <c r="EA54" s="3">
        <f t="shared" si="37"/>
        <v>0.0424</v>
      </c>
      <c r="EB54" s="3">
        <f aca="true" t="shared" si="38" ref="EB54:GM54">EA54</f>
        <v>0.0424</v>
      </c>
      <c r="EC54" s="3">
        <f t="shared" si="38"/>
        <v>0.0424</v>
      </c>
      <c r="ED54" s="3">
        <f t="shared" si="38"/>
        <v>0.0424</v>
      </c>
      <c r="EE54" s="3">
        <f t="shared" si="38"/>
        <v>0.0424</v>
      </c>
      <c r="EF54" s="3">
        <f t="shared" si="38"/>
        <v>0.0424</v>
      </c>
      <c r="EG54" s="3">
        <f t="shared" si="38"/>
        <v>0.0424</v>
      </c>
      <c r="EH54" s="3">
        <f t="shared" si="38"/>
        <v>0.0424</v>
      </c>
      <c r="EI54" s="3">
        <f t="shared" si="38"/>
        <v>0.0424</v>
      </c>
      <c r="EJ54" s="3">
        <f t="shared" si="38"/>
        <v>0.0424</v>
      </c>
      <c r="EK54" s="3">
        <f t="shared" si="38"/>
        <v>0.0424</v>
      </c>
      <c r="EL54" s="3">
        <f t="shared" si="38"/>
        <v>0.0424</v>
      </c>
      <c r="EM54" s="3">
        <f t="shared" si="38"/>
        <v>0.0424</v>
      </c>
      <c r="EN54" s="3">
        <f t="shared" si="38"/>
        <v>0.0424</v>
      </c>
      <c r="EO54" s="3">
        <f t="shared" si="38"/>
        <v>0.0424</v>
      </c>
      <c r="EP54" s="3">
        <f t="shared" si="38"/>
        <v>0.0424</v>
      </c>
      <c r="EQ54" s="3">
        <f t="shared" si="38"/>
        <v>0.0424</v>
      </c>
      <c r="ER54" s="3">
        <f t="shared" si="38"/>
        <v>0.0424</v>
      </c>
      <c r="ES54" s="3">
        <f t="shared" si="38"/>
        <v>0.0424</v>
      </c>
      <c r="ET54" s="3">
        <f t="shared" si="38"/>
        <v>0.0424</v>
      </c>
      <c r="EU54" s="3">
        <f t="shared" si="38"/>
        <v>0.0424</v>
      </c>
      <c r="EV54" s="3">
        <f t="shared" si="38"/>
        <v>0.0424</v>
      </c>
      <c r="EW54" s="3">
        <f t="shared" si="38"/>
        <v>0.0424</v>
      </c>
      <c r="EX54" s="3">
        <f t="shared" si="38"/>
        <v>0.0424</v>
      </c>
      <c r="EY54" s="3">
        <f t="shared" si="38"/>
        <v>0.0424</v>
      </c>
      <c r="EZ54" s="3">
        <f t="shared" si="38"/>
        <v>0.0424</v>
      </c>
      <c r="FA54" s="3">
        <f t="shared" si="38"/>
        <v>0.0424</v>
      </c>
      <c r="FB54" s="3">
        <f t="shared" si="38"/>
        <v>0.0424</v>
      </c>
      <c r="FC54" s="3">
        <f t="shared" si="38"/>
        <v>0.0424</v>
      </c>
      <c r="FD54" s="3">
        <f t="shared" si="38"/>
        <v>0.0424</v>
      </c>
      <c r="FE54" s="3">
        <f t="shared" si="38"/>
        <v>0.0424</v>
      </c>
      <c r="FF54" s="3">
        <f t="shared" si="38"/>
        <v>0.0424</v>
      </c>
      <c r="FG54" s="3">
        <f t="shared" si="38"/>
        <v>0.0424</v>
      </c>
      <c r="FH54" s="3">
        <f t="shared" si="38"/>
        <v>0.0424</v>
      </c>
      <c r="FI54" s="3">
        <f t="shared" si="38"/>
        <v>0.0424</v>
      </c>
      <c r="FJ54" s="3">
        <f t="shared" si="38"/>
        <v>0.0424</v>
      </c>
      <c r="FK54" s="3">
        <f t="shared" si="38"/>
        <v>0.0424</v>
      </c>
      <c r="FL54" s="3">
        <f t="shared" si="38"/>
        <v>0.0424</v>
      </c>
      <c r="FM54" s="3">
        <f t="shared" si="38"/>
        <v>0.0424</v>
      </c>
      <c r="FN54" s="3">
        <f t="shared" si="38"/>
        <v>0.0424</v>
      </c>
      <c r="FO54" s="3">
        <f t="shared" si="38"/>
        <v>0.0424</v>
      </c>
      <c r="FP54" s="3">
        <f t="shared" si="38"/>
        <v>0.0424</v>
      </c>
      <c r="FQ54" s="3">
        <f t="shared" si="38"/>
        <v>0.0424</v>
      </c>
      <c r="FR54" s="3">
        <f t="shared" si="38"/>
        <v>0.0424</v>
      </c>
      <c r="FS54" s="3">
        <f t="shared" si="38"/>
        <v>0.0424</v>
      </c>
      <c r="FT54" s="3">
        <f t="shared" si="38"/>
        <v>0.0424</v>
      </c>
      <c r="FU54" s="3">
        <f t="shared" si="38"/>
        <v>0.0424</v>
      </c>
      <c r="FV54" s="3">
        <f t="shared" si="38"/>
        <v>0.0424</v>
      </c>
      <c r="FW54" s="3">
        <f t="shared" si="38"/>
        <v>0.0424</v>
      </c>
      <c r="FX54" s="3">
        <f t="shared" si="38"/>
        <v>0.0424</v>
      </c>
      <c r="FY54" s="3">
        <f t="shared" si="38"/>
        <v>0.0424</v>
      </c>
      <c r="FZ54" s="3">
        <f t="shared" si="38"/>
        <v>0.0424</v>
      </c>
      <c r="GA54" s="3">
        <f t="shared" si="38"/>
        <v>0.0424</v>
      </c>
      <c r="GB54" s="3">
        <f t="shared" si="38"/>
        <v>0.0424</v>
      </c>
      <c r="GC54" s="3">
        <f t="shared" si="38"/>
        <v>0.0424</v>
      </c>
      <c r="GD54" s="3">
        <f t="shared" si="38"/>
        <v>0.0424</v>
      </c>
      <c r="GE54" s="3">
        <f t="shared" si="38"/>
        <v>0.0424</v>
      </c>
      <c r="GF54" s="3">
        <f t="shared" si="38"/>
        <v>0.0424</v>
      </c>
      <c r="GG54" s="3">
        <f t="shared" si="38"/>
        <v>0.0424</v>
      </c>
      <c r="GH54" s="3">
        <f t="shared" si="38"/>
        <v>0.0424</v>
      </c>
      <c r="GI54" s="3">
        <f t="shared" si="38"/>
        <v>0.0424</v>
      </c>
      <c r="GJ54" s="3">
        <f t="shared" si="38"/>
        <v>0.0424</v>
      </c>
      <c r="GK54" s="3">
        <f t="shared" si="38"/>
        <v>0.0424</v>
      </c>
      <c r="GL54" s="3">
        <f t="shared" si="38"/>
        <v>0.0424</v>
      </c>
      <c r="GM54" s="3">
        <f t="shared" si="38"/>
        <v>0.0424</v>
      </c>
      <c r="GN54" s="3">
        <f aca="true" t="shared" si="39" ref="GN54:IV54">GM54</f>
        <v>0.0424</v>
      </c>
      <c r="GO54" s="3">
        <f t="shared" si="39"/>
        <v>0.0424</v>
      </c>
      <c r="GP54" s="3">
        <f t="shared" si="39"/>
        <v>0.0424</v>
      </c>
      <c r="GQ54" s="3">
        <f t="shared" si="39"/>
        <v>0.0424</v>
      </c>
      <c r="GR54" s="3">
        <f t="shared" si="39"/>
        <v>0.0424</v>
      </c>
      <c r="GS54" s="3">
        <f t="shared" si="39"/>
        <v>0.0424</v>
      </c>
      <c r="GT54" s="3">
        <f t="shared" si="39"/>
        <v>0.0424</v>
      </c>
      <c r="GU54" s="3">
        <f t="shared" si="39"/>
        <v>0.0424</v>
      </c>
      <c r="GV54" s="3">
        <f t="shared" si="39"/>
        <v>0.0424</v>
      </c>
      <c r="GW54" s="3">
        <f t="shared" si="39"/>
        <v>0.0424</v>
      </c>
      <c r="GX54" s="3">
        <f t="shared" si="39"/>
        <v>0.0424</v>
      </c>
      <c r="GY54" s="3">
        <f t="shared" si="39"/>
        <v>0.0424</v>
      </c>
      <c r="GZ54" s="3">
        <f t="shared" si="39"/>
        <v>0.0424</v>
      </c>
      <c r="HA54" s="3">
        <f t="shared" si="39"/>
        <v>0.0424</v>
      </c>
      <c r="HB54" s="3">
        <f t="shared" si="39"/>
        <v>0.0424</v>
      </c>
      <c r="HC54" s="3">
        <f t="shared" si="39"/>
        <v>0.0424</v>
      </c>
      <c r="HD54" s="3">
        <f t="shared" si="39"/>
        <v>0.0424</v>
      </c>
      <c r="HE54" s="3">
        <f t="shared" si="39"/>
        <v>0.0424</v>
      </c>
      <c r="HF54" s="3">
        <f t="shared" si="39"/>
        <v>0.0424</v>
      </c>
      <c r="HG54" s="3">
        <f t="shared" si="39"/>
        <v>0.0424</v>
      </c>
      <c r="HH54" s="3">
        <f t="shared" si="39"/>
        <v>0.0424</v>
      </c>
      <c r="HI54" s="3">
        <f t="shared" si="39"/>
        <v>0.0424</v>
      </c>
      <c r="HJ54" s="3">
        <f t="shared" si="39"/>
        <v>0.0424</v>
      </c>
      <c r="HK54" s="3">
        <f t="shared" si="39"/>
        <v>0.0424</v>
      </c>
      <c r="HL54" s="3">
        <f t="shared" si="39"/>
        <v>0.0424</v>
      </c>
      <c r="HM54" s="3">
        <f t="shared" si="39"/>
        <v>0.0424</v>
      </c>
      <c r="HN54" s="3">
        <f t="shared" si="39"/>
        <v>0.0424</v>
      </c>
      <c r="HO54" s="3">
        <f t="shared" si="39"/>
        <v>0.0424</v>
      </c>
      <c r="HP54" s="3">
        <f t="shared" si="39"/>
        <v>0.0424</v>
      </c>
      <c r="HQ54" s="3">
        <f t="shared" si="39"/>
        <v>0.0424</v>
      </c>
      <c r="HR54" s="3">
        <f t="shared" si="39"/>
        <v>0.0424</v>
      </c>
      <c r="HS54" s="3">
        <f t="shared" si="39"/>
        <v>0.0424</v>
      </c>
      <c r="HT54" s="3">
        <f t="shared" si="39"/>
        <v>0.0424</v>
      </c>
      <c r="HU54" s="3">
        <f t="shared" si="39"/>
        <v>0.0424</v>
      </c>
      <c r="HV54" s="3">
        <f t="shared" si="39"/>
        <v>0.0424</v>
      </c>
      <c r="HW54" s="3">
        <f t="shared" si="39"/>
        <v>0.0424</v>
      </c>
      <c r="HX54" s="3">
        <f t="shared" si="39"/>
        <v>0.0424</v>
      </c>
      <c r="HY54" s="3">
        <f t="shared" si="39"/>
        <v>0.0424</v>
      </c>
      <c r="HZ54" s="3">
        <f t="shared" si="39"/>
        <v>0.0424</v>
      </c>
      <c r="IA54" s="3">
        <f t="shared" si="39"/>
        <v>0.0424</v>
      </c>
      <c r="IB54" s="3">
        <f t="shared" si="39"/>
        <v>0.0424</v>
      </c>
      <c r="IC54" s="3">
        <f t="shared" si="39"/>
        <v>0.0424</v>
      </c>
      <c r="ID54" s="3">
        <f t="shared" si="39"/>
        <v>0.0424</v>
      </c>
      <c r="IE54" s="3">
        <f t="shared" si="39"/>
        <v>0.0424</v>
      </c>
      <c r="IF54" s="3">
        <f t="shared" si="39"/>
        <v>0.0424</v>
      </c>
      <c r="IG54" s="3">
        <f t="shared" si="39"/>
        <v>0.0424</v>
      </c>
      <c r="IH54" s="3">
        <f t="shared" si="39"/>
        <v>0.0424</v>
      </c>
      <c r="II54" s="3">
        <f t="shared" si="39"/>
        <v>0.0424</v>
      </c>
      <c r="IJ54" s="3">
        <f t="shared" si="39"/>
        <v>0.0424</v>
      </c>
      <c r="IK54" s="3">
        <f t="shared" si="39"/>
        <v>0.0424</v>
      </c>
      <c r="IL54" s="3">
        <f t="shared" si="39"/>
        <v>0.0424</v>
      </c>
      <c r="IM54" s="3">
        <f t="shared" si="39"/>
        <v>0.0424</v>
      </c>
      <c r="IN54" s="3">
        <f t="shared" si="39"/>
        <v>0.0424</v>
      </c>
      <c r="IO54" s="3">
        <f t="shared" si="39"/>
        <v>0.0424</v>
      </c>
      <c r="IP54" s="3">
        <f t="shared" si="39"/>
        <v>0.0424</v>
      </c>
      <c r="IQ54" s="3">
        <f t="shared" si="39"/>
        <v>0.0424</v>
      </c>
      <c r="IR54" s="3">
        <f t="shared" si="39"/>
        <v>0.0424</v>
      </c>
      <c r="IS54" s="3">
        <f t="shared" si="39"/>
        <v>0.0424</v>
      </c>
      <c r="IT54" s="3">
        <f t="shared" si="39"/>
        <v>0.0424</v>
      </c>
      <c r="IU54" s="3">
        <f t="shared" si="39"/>
        <v>0.0424</v>
      </c>
      <c r="IV54" s="3">
        <f t="shared" si="39"/>
        <v>0.0424</v>
      </c>
    </row>
    <row r="55" s="3" customFormat="1" ht="12.75">
      <c r="A55" s="15"/>
    </row>
    <row r="56" spans="1:147" s="4" customFormat="1" ht="12.75">
      <c r="A56" s="16" t="s">
        <v>38</v>
      </c>
      <c r="B56" s="4">
        <f>B52+(0.8*(B53-(B52+(B53*B54))))</f>
        <v>193461.8169216</v>
      </c>
      <c r="C56" s="4">
        <f>C52/2+((0.8*((C53+B53)-(C52+((B53+C53)*C54))))/2)</f>
        <v>194553.3605696</v>
      </c>
      <c r="D56" s="4">
        <f>D52+((0.8*((D53+C53)-(D52+((C53+D53)*D54)))))</f>
        <v>392964.18674559996</v>
      </c>
      <c r="E56" s="4">
        <f>E52/2+((0.8*((E53+D53)-(E52+((D53+E53)*E54))))/2)</f>
        <v>210424.2496672</v>
      </c>
      <c r="F56" s="4">
        <f>F52+((0.8*((F53+E53)-(F52+((E53+F53)*F54)))))</f>
        <v>433716.88135040004</v>
      </c>
      <c r="G56" s="4">
        <f>G52/2+((0.8*((G53+F53)-(G52+((F53+G53)*G54))))/2)</f>
        <v>212353.99864</v>
      </c>
      <c r="H56" s="4">
        <f>H52+((0.8*((H53+G53)-(H52+((G53+H53)*H54)))))</f>
        <v>429665.4694976</v>
      </c>
      <c r="I56" s="4">
        <f>I52/2+((0.8*((I53+H53)-(I52+((H53+I53)*I54))))/2)</f>
        <v>216163.489456</v>
      </c>
      <c r="J56" s="4">
        <f>J52+((0.8*((J53+I53)-(J52+((I53+J53)*J54)))))</f>
        <v>433379.3583296</v>
      </c>
      <c r="K56" s="4">
        <f>K52/2+((0.8*((K53+J53)-(K52+((J53+K53)*K54))))/2)</f>
        <v>217016.46249600002</v>
      </c>
      <c r="L56" s="4">
        <f>L52+((0.8*((L53+K53)-(L52+((K53+L53)*L54)))))</f>
        <v>437069.0302656</v>
      </c>
      <c r="M56" s="4">
        <f>M52/2+((0.8*((M53+L53)-(M52+((L53+M53)*M54))))/2)</f>
        <v>220342.38376640002</v>
      </c>
      <c r="N56" s="4">
        <f>N52+((0.8*((N53+M53)-(N52+((M53+N53)*N54)))))</f>
        <v>442057.52160639997</v>
      </c>
      <c r="O56" s="4">
        <f>O52/2+((0.8*((O53+N53)-(O52+((N53+O53)*O54))))/2)</f>
        <v>221840.8785088</v>
      </c>
      <c r="P56" s="4">
        <f>P52+((0.8*((P53+O53)-(P52+((O53+P53)*P54)))))</f>
        <v>447609.30362240004</v>
      </c>
      <c r="Q56" s="4">
        <f>Q52/2+((0.8*((Q53+P53)-(Q52+((P53+Q53)*Q54))))/2)</f>
        <v>225900.3934592</v>
      </c>
      <c r="R56" s="4">
        <f>R52+((0.8*((R53+Q53)-(R52+((Q53+R53)*R54)))))</f>
        <v>452653.679104</v>
      </c>
      <c r="S56" s="4">
        <f>S52/2+((0.8*((S53+R53)-(S52+((R53+S53)*S54))))/2)</f>
        <v>226920.0143168</v>
      </c>
      <c r="T56" s="4">
        <f>T52+((0.8*((T53+S53)-(T52+((S53+T53)*T54)))))</f>
        <v>457529.8529536</v>
      </c>
      <c r="U56" s="4">
        <f>U52/2+((0.8*((U53+T53)-(U52+((T53+U53)*U54))))/2)</f>
        <v>230810.33214080002</v>
      </c>
      <c r="V56" s="4">
        <f>V52+((0.8*((V53+U53)-(V52+((U53+V53)*V54)))))</f>
        <v>462645.44949759997</v>
      </c>
      <c r="W56" s="4">
        <f>W52/2+((0.8*((W53+V53)-(W52+((V53+W53)*W54))))/2)</f>
        <v>231986.3670944</v>
      </c>
      <c r="X56" s="4">
        <f>X52+((0.8*((X53+W53)-(X52+((W53+X53)*X54)))))</f>
        <v>466972.5962176</v>
      </c>
      <c r="Y56" s="4">
        <f>Y52/2+((0.8*((Y53+X53)-(Y52+((X53+Y53)*Y54))))/2)</f>
        <v>238663.56875839998</v>
      </c>
      <c r="Z56" s="4">
        <f>Z52+((0.8*((Z53+Y53)-(Z52+((Y53+Z53)*Z54)))))</f>
        <v>478223.05275519995</v>
      </c>
      <c r="AA56" s="4">
        <f>AA52/2+((0.8*((AA53+Z53)-(AA52+((Z53+AA53)*AA54))))/2)</f>
        <v>236241.1226528</v>
      </c>
      <c r="AB56" s="4">
        <f>AB52+((0.8*((AB53+AA53)-(AB52+((AA53+AB53)*AB54)))))</f>
        <v>475071.59570560005</v>
      </c>
      <c r="AC56" s="4">
        <f>AC52/2+((0.8*((AC53+AB53)-(AC52+((AB53+AC53)*AC54))))/2)</f>
        <v>239016.59008</v>
      </c>
      <c r="AD56" s="4">
        <f>AD52+((0.8*((AD53+AC53)-(AD52+((AC53+AD53)*AD54)))))</f>
        <v>479137.13974400004</v>
      </c>
      <c r="AE56" s="4">
        <f>AE52/2+((0.8*((AE53+AD53)-(AE52+((AD53+AE53)*AE54))))/2)</f>
        <v>240300.296592</v>
      </c>
      <c r="AF56" s="4">
        <f>AF52+((0.8*((AF53+AE53)-(AF52+((AE53+AF53)*AF54)))))</f>
        <v>483565.59857279994</v>
      </c>
      <c r="AG56" s="4">
        <f>AG52/2+((0.8*((AG53+AF53)-(AG52+((AF53+AG53)*AG54))))/2)</f>
        <v>243433.8490848</v>
      </c>
      <c r="AH56" s="4">
        <f>AH52+((0.8*((AH53+AG53)-(AH52+((AG53+AH53)*AH54)))))</f>
        <v>486876.1633536</v>
      </c>
      <c r="AI56" s="4">
        <f>AI52/2+((0.8*((AI53+AH53)-(AI52+((AH53+AI53)*AI54))))/2)</f>
        <v>243632.92392320003</v>
      </c>
      <c r="AJ56" s="4">
        <f>AJ52+((0.8*((AJ53+AI53)-(AJ52+((AI53+AJ53)*AJ54)))))</f>
        <v>490857.1772608</v>
      </c>
      <c r="AK56" s="4">
        <f>AK52/2+((0.8*((AK53+AJ53)-(AK52+((AJ53+AK53)*AK54))))/2)</f>
        <v>247404.45948160003</v>
      </c>
      <c r="AL56" s="4">
        <f>AL52+((0.8*((AL53+AK53)-(AL52+((AK53+AL53)*AL54)))))</f>
        <v>494834.01574400003</v>
      </c>
      <c r="AM56" s="4">
        <f>AM52/2+((0.8*((AM53+AL53)-(AM52+((AL53+AM53)*AM54))))/2)</f>
        <v>247617.457536</v>
      </c>
      <c r="AN56" s="4">
        <f>AN52+((0.8*((AN53+AM53)-(AN52+((AM53+AN53)*AN54)))))</f>
        <v>500036.39808</v>
      </c>
      <c r="AO56" s="4">
        <f>AO52/2+((0.8*((AO53+AN53)-(AO52+((AN53+AO53)*AO54))))/2)</f>
        <v>252584.59088000003</v>
      </c>
      <c r="AP56" s="4">
        <f>AP52+((0.8*((AP53+AO53)-(AP52+((AO53+AP53)*AP54)))))</f>
        <v>505169.18176000006</v>
      </c>
      <c r="AQ56" s="4">
        <f>AQ52/2+((0.8*((AQ53+AP53)-(AQ52+((AP53+AQ53)*AQ54))))/2)</f>
        <v>252787.85984</v>
      </c>
      <c r="AR56" s="4">
        <f>AR52+((0.8*((AR53+AQ53)-(AR52+((AQ53+AR53)*AR54)))))</f>
        <v>511145.88736000005</v>
      </c>
      <c r="AS56" s="4">
        <f>AS52/2+((0.8*((AS53+AR53)-(AS52+((AR53+AS53)*AS54))))/2)</f>
        <v>258537.80066240003</v>
      </c>
      <c r="AT56" s="4">
        <f>AT52+((0.8*((AT53+AS53)-(AT52+((AS53+AT53)*AT54)))))</f>
        <v>516455.0458816</v>
      </c>
      <c r="AU56" s="4">
        <f>AU52/2+((0.8*((AU53+AT53)-(AU52+((AT53+AU53)*AU54))))/2)</f>
        <v>258207.222656</v>
      </c>
      <c r="AV56" s="4">
        <f>AV52+((0.8*((AV53+AU53)-(AV52+((AU53+AV53)*AV54)))))</f>
        <v>524358.5723392</v>
      </c>
      <c r="AW56" s="4">
        <f>AW52/2+((0.8*((AW53+AV53)-(AW52+((AV53+AW53)*AW54))))/2)</f>
        <v>266480.7149792</v>
      </c>
      <c r="AX56" s="4">
        <f>AX52+((0.8*((AX53+AW53)-(AX52+((AW53+AX53)*AX54)))))</f>
        <v>533479.3996288</v>
      </c>
      <c r="AY56" s="4">
        <f>AY52/2+((0.8*((AY53+AX53)-(AY52+((AX53+AY53)*AY54))))/2)</f>
        <v>266940.249024</v>
      </c>
      <c r="AZ56" s="4">
        <f>AZ52+((0.8*((AZ53+AY53)-(AZ52+((AY53+AZ53)*AZ54)))))</f>
        <v>541617.4770432</v>
      </c>
      <c r="BA56" s="4">
        <f>BA52/2+((0.8*((BA53+AZ53)-(BA52+((AZ53+BA53)*BA54))))/2)</f>
        <v>274876.735216</v>
      </c>
      <c r="BB56" s="4">
        <f>BB52+((0.8*((BB53+BA53)-(BB52+((BA53+BB53)*BB54)))))</f>
        <v>549802.0705472</v>
      </c>
      <c r="BC56" s="4">
        <f>BC52/2+((0.8*((BC53+BB53)-(BC52+((BB53+BC53)*BC54))))/2)</f>
        <v>279419.5822144</v>
      </c>
      <c r="BD56" s="4">
        <f>BD52+((0.8*((BD53+BC53)-(BD52+((BC53+BD53)*BD54)))))</f>
        <v>567493.371008</v>
      </c>
      <c r="BE56" s="4">
        <f>BE52/2+((0.8*((BE53+BD53)-(BE52+((BD53+BE53)*BE54))))/2)</f>
        <v>283937.685504</v>
      </c>
      <c r="BF56" s="4">
        <f>BF52+((0.8*((BF53+BE53)-(BF52+((BE53+BF53)*BF54)))))</f>
        <v>567357.4013376</v>
      </c>
      <c r="BG56" s="4">
        <f>BG52/2+((0.8*((BG53+BF53)-(BG52+((BF53+BG53)*BG54))))/2)</f>
        <v>289271.2892896</v>
      </c>
      <c r="BH56" s="4">
        <f>BH52+((0.8*((BH53+BG53)-(BH52+((BG53+BH53)*BH54)))))</f>
        <v>589903.7518208</v>
      </c>
      <c r="BI56" s="4">
        <f>BI52/2+((0.8*((BI53+BH53)-(BI52+((BH53+BI53)*BI54))))/2)</f>
        <v>295165.8890752</v>
      </c>
      <c r="BJ56" s="4">
        <f>BJ52+((0.8*((BJ53+BI53)-(BJ52+((BI53+BJ53)*BJ54)))))</f>
        <v>590331.7781504</v>
      </c>
      <c r="BK56" s="4">
        <f>BK52/2+((0.8*((BK53+BJ53)-(BK52+((BJ53+BK53)*BK54))))/2)</f>
        <v>297830.9248512</v>
      </c>
      <c r="BL56" s="4">
        <f>BL52+((0.8*((BL53+BK53)-(BL52+((BK53+BL53)*BL54)))))</f>
        <v>600604.5212544</v>
      </c>
      <c r="BM56" s="4">
        <f>BM52/2+((0.8*((BM53+BL53)-(BM52+((BL53+BM53)*BM54))))/2)</f>
        <v>300497.2606272</v>
      </c>
      <c r="BN56" s="4">
        <f>BN52+((0.8*((BN53+BM53)-(BN52+((BM53+BN53)*BN54)))))</f>
        <v>601033.0627392</v>
      </c>
      <c r="BO56" s="4">
        <f>BO52/2+((0.8*((BO53+BN53)-(BO52+((BN53+BO53)*BO54))))/2)</f>
        <v>306726.8446016</v>
      </c>
      <c r="BP56" s="4">
        <f>BP52+((0.8*((BP53+BO53)-(BP52+((BO53+BP53)*BP54)))))</f>
        <v>625487.1972352</v>
      </c>
      <c r="BQ56" s="4">
        <f>BQ52/2+((0.8*((BQ53+BP53)-(BQ52+((BP53+BQ53)*BQ54))))/2)</f>
        <v>312970.47450879996</v>
      </c>
      <c r="BR56" s="4">
        <f>BR52+((0.8*((BR53+BQ53)-(BR52+((BQ53+BR53)*BR54)))))</f>
        <v>626534.8065727999</v>
      </c>
      <c r="BS56" s="4">
        <f>BS52/2+((0.8*((BS53+BR53)-(BS52+((BR53+BS53)*BS54))))/2)</f>
        <v>323240.00063679996</v>
      </c>
      <c r="BT56" s="4">
        <f>BT52+((0.8*((BT53+BS53)-(BT52+((BS53+BT53)*BT54)))))</f>
        <v>666081.8817536</v>
      </c>
      <c r="BU56" s="4">
        <f>BU52/2+((0.8*((BU53+BT53)-(BU52+((BT53+BU53)*BU54))))/2)</f>
        <v>333673.35788799997</v>
      </c>
      <c r="BV56" s="4">
        <f>BV52+((0.8*((BV53+BU53)-(BV52+((BU53+BV53)*BV54)))))</f>
        <v>667827.5382272</v>
      </c>
      <c r="BW56" s="4">
        <f>BW52/2+((0.8*((BW53+BV53)-(BW52+((BV53+BW53)*BW54))))/2)</f>
        <v>329112.187792</v>
      </c>
      <c r="BX56" s="4">
        <f>BX52+((0.8*((BX53+BW53)-(BX52+((BW53+BX53)*BX54)))))</f>
        <v>648247.7080832</v>
      </c>
      <c r="BY56" s="4">
        <f>BY52/2+((0.8*((BY53+BX53)-(BY52+((BX53+BY53)*BY54))))/2)</f>
        <v>324550.176912</v>
      </c>
      <c r="BZ56" s="4">
        <f>BZ52+((0.8*((BZ53+BY53)-(BZ52+((BY53+BZ53)*BZ54)))))</f>
        <v>649407.092256</v>
      </c>
      <c r="CA56" s="4">
        <f>CA52/2+((0.8*((CA53+BZ53)-(CA52+((BZ53+CA53)*CA54))))/2)</f>
        <v>332565.5401056</v>
      </c>
      <c r="CB56" s="4">
        <f>CB52+((0.8*((CB53+CA53)-(CB52+((CA53+CB53)*CB54)))))</f>
        <v>680448.3825024001</v>
      </c>
      <c r="CC56" s="4">
        <f>CC52/2+((0.8*((CC53+CB53)-(CC52+((CB53+CC53)*CC54))))/2)</f>
        <v>340487.1438528</v>
      </c>
      <c r="CD56" s="4">
        <f>CD52+((0.8*((CD53+CC53)-(CD52+((CC53+CD53)*CD54)))))</f>
        <v>681031.8509567999</v>
      </c>
      <c r="CE56" s="4">
        <f>CE52/2+((0.8*((CE53+CD53)-(CE52+((CD53+CE53)*CE54))))/2)</f>
        <v>344074.7770784</v>
      </c>
      <c r="CF56" s="4">
        <f>CF52+((0.8*((CF53+CE53)-(CF52+((CE53+CF53)*CF54)))))</f>
        <v>694835.5556608001</v>
      </c>
      <c r="CG56" s="4">
        <f>CG52/2+((0.8*((CG53+CF53)-(CG52+((CF53+CG53)*CG54))))/2)</f>
        <v>347750.00333760004</v>
      </c>
      <c r="CH56" s="4">
        <f>CH52+((0.8*((CH53+CG53)-(CH52+((CG53+CH53)*CH54)))))</f>
        <v>695956.3298880002</v>
      </c>
      <c r="CI56" s="4">
        <f>CI52/2+((0.8*((CI53+CH53)-(CI52+((CH53+CI53)*CI54))))/2)</f>
        <v>347763.2950944</v>
      </c>
      <c r="CJ56" s="4">
        <f>CJ52+((0.8*((CJ53+CI53)-(CJ52+((CI53+CJ53)*CJ54)))))</f>
        <v>694206.8182079999</v>
      </c>
      <c r="CK56" s="4">
        <f>CK52/2+((0.8*((CK53+CJ53)-(CK52+((CJ53+CK53)*CK54))))/2)</f>
        <v>347269.9741728001</v>
      </c>
      <c r="CL56" s="4">
        <f>CL52+((0.8*((CL53+CK53)-(CL52+((CK53+CL53)*CL54)))))</f>
        <v>694765.7197824001</v>
      </c>
      <c r="CM56" s="4">
        <f>CM52/2+((0.8*((CM53+CL53)-(CM52+((CL53+CM53)*CM54))))/2)</f>
        <v>345996.1184064</v>
      </c>
      <c r="CN56" s="4">
        <f>CN52+((0.8*((CN53+CM53)-(CN52+((CM53+CN53)*CN54)))))</f>
        <v>689349.6055488</v>
      </c>
      <c r="CO56" s="4">
        <f>CO52/2+((0.8*((CO53+CN53)-(CO52+((CN53+CO53)*CO54))))/2)</f>
        <v>344442.2181216</v>
      </c>
      <c r="CP56" s="4">
        <f>CP52+((0.8*((CP53+CO53)-(CP52+((CO53+CP53)*CP54)))))</f>
        <v>687392.4724608001</v>
      </c>
      <c r="CQ56" s="4">
        <f>CQ52/2+((0.8*((CQ53+CP53)-(CQ52+((CP53+CQ53)*CQ54))))/2)</f>
        <v>343331.99757440004</v>
      </c>
      <c r="CR56" s="4">
        <f>CR52+((0.8*((CR53+CQ53)-(CR52+((CQ53+CR53)*CR54)))))</f>
        <v>685545.4953664</v>
      </c>
      <c r="CS56" s="4">
        <f>CS52/2+((0.8*((CS53+CR53)-(CS52+((CR53+CS53)*CS54))))/2)</f>
        <v>342204.10464639997</v>
      </c>
      <c r="CT56" s="4">
        <f>CT52+((0.8*((CT53+CS53)-(CT52+((CS53+CT53)*CT54)))))</f>
        <v>682838.0670464</v>
      </c>
      <c r="CU56" s="4">
        <f>CU52/2+((0.8*((CU53+CT53)-(CU52+((CT53+CU53)*CU54))))/2)</f>
        <v>340143.70069440006</v>
      </c>
      <c r="CV56" s="4">
        <f>CV52+((0.8*((CV53+CU53)-(CV52+((CU53+CV53)*CV54)))))</f>
        <v>677293.6143744</v>
      </c>
      <c r="CW56" s="4">
        <f>CW52/2+((0.8*((CW53+CV53)-(CW52+((CV53+CW53)*CW54))))/2)</f>
        <v>338898.9351328</v>
      </c>
      <c r="CX56" s="4">
        <f>CX52+((0.8*((CX53+CW53)-(CX52+((CW53+CX53)*CX54)))))</f>
        <v>677196.2829632</v>
      </c>
      <c r="CY56" s="4">
        <f>CY52/2+((0.8*((CY53+CX53)-(CY52+((CX53+CY53)*CY54))))/2)</f>
        <v>341912.2152544</v>
      </c>
      <c r="CZ56" s="4">
        <f>CZ52+((0.8*((CZ53+CY53)-(CZ52+((CY53+CZ53)*CZ54)))))</f>
        <v>692589.3969344</v>
      </c>
      <c r="DA56" s="4">
        <f>DA52/2+((0.8*((DA53+CZ53)-(DA52+((CZ53+DA53)*DA54))))/2)</f>
        <v>347536.3839712</v>
      </c>
      <c r="DB56" s="4">
        <f>DB52+((0.8*((DB53+DA53)-(DB52+((DA53+DB53)*DB54)))))</f>
        <v>86729</v>
      </c>
      <c r="DC56" s="4">
        <f>DC52/2+((0.8*((DC53+DB53)-(DC52+((DB53+DC53)*DC54))))/2)</f>
        <v>43580.79999999999</v>
      </c>
      <c r="DD56" s="4">
        <f>DD52+((0.8*((DD53+DC53)-(DD52+((DC53+DD53)*DD54)))))</f>
        <v>87161.59999999998</v>
      </c>
      <c r="DE56" s="4">
        <f>DE52/2+((0.8*((DE53+DD53)-(DE52+((DD53+DE53)*DE54))))/2)</f>
        <v>43798.19999999998</v>
      </c>
      <c r="DF56" s="4">
        <f>DF52+((0.8*((DF53+DE53)-(DF52+((DE53+DF53)*DF54)))))</f>
        <v>87596.39999999997</v>
      </c>
      <c r="DG56" s="4">
        <f>DG52/2+((0.8*((DG53+DF53)-(DG52+((DF53+DG53)*DG54))))/2)</f>
        <v>44016.59999999998</v>
      </c>
      <c r="DH56" s="4">
        <f>DH52+((0.8*((DH53+DG53)-(DH52+((DG53+DH53)*DH54)))))</f>
        <v>88033.19999999995</v>
      </c>
      <c r="DI56" s="4">
        <f>DI52/2+((0.8*((DI53+DH53)-(DI52+((DH53+DI53)*DI54))))/2)</f>
        <v>44236.19999999998</v>
      </c>
      <c r="DJ56" s="4">
        <f>DJ52+((0.8*((DJ53+DI53)-(DJ52+((DI53+DJ53)*DJ54)))))</f>
        <v>88472.39999999997</v>
      </c>
      <c r="DK56" s="4">
        <f>DK52/2+((0.8*((DK53+DJ53)-(DK52+((DJ53+DK53)*DK54))))/2)</f>
        <v>44456.69999999998</v>
      </c>
      <c r="DL56" s="4">
        <f>DL52+((0.8*((DL53+DK53)-(DL52+((DK53+DL53)*DL54)))))</f>
        <v>88913.39999999997</v>
      </c>
      <c r="DM56" s="4">
        <f>DM52/2+((0.8*((DM53+DL53)-(DM52+((DL53+DM53)*DM54))))/2)</f>
        <v>44678.399999999994</v>
      </c>
      <c r="DN56" s="4">
        <f>DN52+((0.8*((DN53+DM53)-(DN52+((DM53+DN53)*DN54)))))</f>
        <v>89356.79999999999</v>
      </c>
      <c r="DO56" s="4">
        <f>DO52/2+((0.8*((DO53+DN53)-(DO52+((DN53+DO53)*DO54))))/2)</f>
        <v>44901.19999999998</v>
      </c>
      <c r="DP56" s="4">
        <f>DP52+((0.8*((DP53+DO53)-(DP52+((DO53+DP53)*DP54)))))</f>
        <v>89802.39999999997</v>
      </c>
      <c r="DQ56" s="4">
        <f>DQ52/2+((0.8*((DQ53+DP53)-(DQ52+((DP53+DQ53)*DQ54))))/2)</f>
        <v>45125.19999999998</v>
      </c>
      <c r="DR56" s="4">
        <f>DR52+((0.8*((DR53+DQ53)-(DR52+((DQ53+DR53)*DR54)))))</f>
        <v>90250.39999999997</v>
      </c>
      <c r="DS56" s="4">
        <f>DS52/2+((0.8*((DS53+DR53)-(DS52+((DR53+DS53)*DS54))))/2)</f>
        <v>0</v>
      </c>
      <c r="DU56" s="4">
        <f>DU52/2+((0.8*((DU53+DT53)-(DU52+((DT53+DU53)*DU54))))/2)</f>
        <v>0</v>
      </c>
      <c r="DW56" s="4">
        <f>DW52/2+((0.8*((DW53+DV53)-(DW52+((DV53+DW53)*DW54))))/2)</f>
        <v>0</v>
      </c>
      <c r="DY56" s="4">
        <f>DY52/2+((0.8*((DY53+DX53)-(DY52+((DX53+DY53)*DY54))))/2)</f>
        <v>0</v>
      </c>
      <c r="EA56" s="4">
        <f>EA52/2+((0.8*((EA53+DZ53)-(EA52+((DZ53+EA53)*EA54))))/2)</f>
        <v>0</v>
      </c>
      <c r="EC56" s="4">
        <f>EC52/2+((0.8*((EC53+EB53)-(EC52+((EB53+EC53)*EC54))))/2)</f>
        <v>0</v>
      </c>
      <c r="EE56" s="4">
        <f>EE52/2+((0.8*((EE53+ED53)-(EE52+((ED53+EE53)*EE54))))/2)</f>
        <v>0</v>
      </c>
      <c r="EG56" s="4">
        <f>EG52/2+((0.8*((EG53+EF53)-(EG52+((EF53+EG53)*EG54))))/2)</f>
        <v>0</v>
      </c>
      <c r="EI56" s="4">
        <f>EI52/2+((0.8*((EI53+EH53)-(EI52+((EH53+EI53)*EI54))))/2)</f>
        <v>0</v>
      </c>
      <c r="EK56" s="4">
        <f>EK52/2+((0.8*((EK53+EJ53)-(EK52+((EJ53+EK53)*EK54))))/2)</f>
        <v>0</v>
      </c>
      <c r="EM56" s="4">
        <f>EM52/2+((0.8*((EM53+EL53)-(EM52+((EL53+EM53)*EM54))))/2)</f>
        <v>0</v>
      </c>
      <c r="EO56" s="4">
        <f>EO52/2+((0.8*((EO53+EN53)-(EO52+((EN53+EO53)*EO54))))/2)</f>
        <v>0</v>
      </c>
      <c r="EQ56" s="4">
        <f>EQ52/2+((0.8*((EQ53+EP53)-(EQ52+((EP53+EQ53)*EQ54))))/2)</f>
        <v>0</v>
      </c>
    </row>
    <row r="57" spans="1:256" s="5" customFormat="1" ht="12.75">
      <c r="A57" s="14" t="s">
        <v>39</v>
      </c>
      <c r="B57" s="5" t="str">
        <f>IF(B31+A31&lt;B56,"Failed","Pass")</f>
        <v>Pass</v>
      </c>
      <c r="C57" s="5" t="str">
        <f aca="true" t="shared" si="40" ref="C57:AL57">IF(C31+B31&lt;C56,"Failed","Pass")</f>
        <v>Pass</v>
      </c>
      <c r="D57" s="5" t="str">
        <f t="shared" si="40"/>
        <v>Pass</v>
      </c>
      <c r="E57" s="5" t="str">
        <f t="shared" si="40"/>
        <v>Pass</v>
      </c>
      <c r="F57" s="5" t="str">
        <f t="shared" si="40"/>
        <v>Pass</v>
      </c>
      <c r="G57" s="5" t="str">
        <f t="shared" si="40"/>
        <v>Pass</v>
      </c>
      <c r="H57" s="5" t="str">
        <f t="shared" si="40"/>
        <v>Pass</v>
      </c>
      <c r="I57" s="5" t="str">
        <f t="shared" si="40"/>
        <v>Pass</v>
      </c>
      <c r="J57" s="5" t="str">
        <f t="shared" si="40"/>
        <v>Pass</v>
      </c>
      <c r="K57" s="5" t="str">
        <f t="shared" si="40"/>
        <v>Pass</v>
      </c>
      <c r="L57" s="5" t="str">
        <f t="shared" si="40"/>
        <v>Pass</v>
      </c>
      <c r="M57" s="5" t="str">
        <f t="shared" si="40"/>
        <v>Pass</v>
      </c>
      <c r="N57" s="5" t="str">
        <f t="shared" si="40"/>
        <v>Pass</v>
      </c>
      <c r="O57" s="5" t="str">
        <f t="shared" si="40"/>
        <v>Pass</v>
      </c>
      <c r="P57" s="5" t="str">
        <f t="shared" si="40"/>
        <v>Pass</v>
      </c>
      <c r="Q57" s="5" t="str">
        <f t="shared" si="40"/>
        <v>Pass</v>
      </c>
      <c r="R57" s="5" t="str">
        <f t="shared" si="40"/>
        <v>Pass</v>
      </c>
      <c r="S57" s="5" t="str">
        <f t="shared" si="40"/>
        <v>Pass</v>
      </c>
      <c r="T57" s="5" t="str">
        <f t="shared" si="40"/>
        <v>Pass</v>
      </c>
      <c r="U57" s="5" t="str">
        <f t="shared" si="40"/>
        <v>Pass</v>
      </c>
      <c r="V57" s="5" t="str">
        <f t="shared" si="40"/>
        <v>Pass</v>
      </c>
      <c r="W57" s="5" t="str">
        <f t="shared" si="40"/>
        <v>Pass</v>
      </c>
      <c r="X57" s="5" t="str">
        <f t="shared" si="40"/>
        <v>Pass</v>
      </c>
      <c r="Y57" s="5" t="str">
        <f t="shared" si="40"/>
        <v>Pass</v>
      </c>
      <c r="Z57" s="5" t="str">
        <f t="shared" si="40"/>
        <v>Pass</v>
      </c>
      <c r="AA57" s="5" t="str">
        <f t="shared" si="40"/>
        <v>Pass</v>
      </c>
      <c r="AB57" s="5" t="str">
        <f t="shared" si="40"/>
        <v>Pass</v>
      </c>
      <c r="AC57" s="5" t="str">
        <f t="shared" si="40"/>
        <v>Pass</v>
      </c>
      <c r="AD57" s="5" t="str">
        <f t="shared" si="40"/>
        <v>Pass</v>
      </c>
      <c r="AE57" s="5" t="str">
        <f t="shared" si="40"/>
        <v>Pass</v>
      </c>
      <c r="AF57" s="5" t="str">
        <f t="shared" si="40"/>
        <v>Pass</v>
      </c>
      <c r="AG57" s="5" t="str">
        <f t="shared" si="40"/>
        <v>Pass</v>
      </c>
      <c r="AH57" s="5" t="str">
        <f t="shared" si="40"/>
        <v>Pass</v>
      </c>
      <c r="AI57" s="5" t="str">
        <f t="shared" si="40"/>
        <v>Pass</v>
      </c>
      <c r="AJ57" s="5" t="str">
        <f t="shared" si="40"/>
        <v>Pass</v>
      </c>
      <c r="AK57" s="5" t="str">
        <f t="shared" si="40"/>
        <v>Pass</v>
      </c>
      <c r="AL57" s="5" t="str">
        <f t="shared" si="40"/>
        <v>Pass</v>
      </c>
      <c r="AM57" s="5" t="str">
        <f aca="true" t="shared" si="41" ref="AM57:AY57">IF(AM31+AL31&lt;AM56,"Failed","Pass")</f>
        <v>Pass</v>
      </c>
      <c r="AN57" s="5" t="str">
        <f t="shared" si="41"/>
        <v>Pass</v>
      </c>
      <c r="AO57" s="5" t="str">
        <f t="shared" si="41"/>
        <v>Pass</v>
      </c>
      <c r="AP57" s="5" t="str">
        <f t="shared" si="41"/>
        <v>Pass</v>
      </c>
      <c r="AQ57" s="5" t="str">
        <f t="shared" si="41"/>
        <v>Pass</v>
      </c>
      <c r="AR57" s="5" t="str">
        <f t="shared" si="41"/>
        <v>Pass</v>
      </c>
      <c r="AS57" s="5" t="str">
        <f t="shared" si="41"/>
        <v>Pass</v>
      </c>
      <c r="AT57" s="5" t="str">
        <f t="shared" si="41"/>
        <v>Pass</v>
      </c>
      <c r="AU57" s="5" t="str">
        <f t="shared" si="41"/>
        <v>Pass</v>
      </c>
      <c r="AV57" s="5" t="str">
        <f t="shared" si="41"/>
        <v>Pass</v>
      </c>
      <c r="AW57" s="5" t="str">
        <f t="shared" si="41"/>
        <v>Pass</v>
      </c>
      <c r="AX57" s="5" t="str">
        <f t="shared" si="41"/>
        <v>Pass</v>
      </c>
      <c r="AY57" s="5" t="str">
        <f t="shared" si="41"/>
        <v>Pass</v>
      </c>
      <c r="AZ57" s="5" t="str">
        <f aca="true" t="shared" si="42" ref="AZ57:BY57">IF(AZ31-AZ26+AY31-AY26&lt;AZ56,"Failed","Pass")</f>
        <v>Pass</v>
      </c>
      <c r="BA57" s="5" t="str">
        <f t="shared" si="42"/>
        <v>Pass</v>
      </c>
      <c r="BB57" s="5" t="str">
        <f t="shared" si="42"/>
        <v>Pass</v>
      </c>
      <c r="BC57" s="5" t="str">
        <f t="shared" si="42"/>
        <v>Pass</v>
      </c>
      <c r="BD57" s="5" t="str">
        <f t="shared" si="42"/>
        <v>Pass</v>
      </c>
      <c r="BE57" s="5" t="str">
        <f t="shared" si="42"/>
        <v>Pass</v>
      </c>
      <c r="BF57" s="5" t="str">
        <f t="shared" si="42"/>
        <v>Pass</v>
      </c>
      <c r="BG57" s="5" t="str">
        <f t="shared" si="42"/>
        <v>Pass</v>
      </c>
      <c r="BH57" s="5" t="str">
        <f t="shared" si="42"/>
        <v>Pass</v>
      </c>
      <c r="BI57" s="5" t="str">
        <f t="shared" si="42"/>
        <v>Pass</v>
      </c>
      <c r="BJ57" s="5" t="str">
        <f t="shared" si="42"/>
        <v>Pass</v>
      </c>
      <c r="BK57" s="5" t="str">
        <f t="shared" si="42"/>
        <v>Pass</v>
      </c>
      <c r="BL57" s="5" t="str">
        <f t="shared" si="42"/>
        <v>Pass</v>
      </c>
      <c r="BM57" s="5" t="str">
        <f t="shared" si="42"/>
        <v>Pass</v>
      </c>
      <c r="BN57" s="5" t="str">
        <f t="shared" si="42"/>
        <v>Pass</v>
      </c>
      <c r="BO57" s="5" t="str">
        <f t="shared" si="42"/>
        <v>Pass</v>
      </c>
      <c r="BP57" s="5" t="str">
        <f t="shared" si="42"/>
        <v>Pass</v>
      </c>
      <c r="BQ57" s="5" t="str">
        <f t="shared" si="42"/>
        <v>Pass</v>
      </c>
      <c r="BR57" s="5" t="str">
        <f t="shared" si="42"/>
        <v>Pass</v>
      </c>
      <c r="BS57" s="5" t="str">
        <f t="shared" si="42"/>
        <v>Pass</v>
      </c>
      <c r="BT57" s="5" t="str">
        <f t="shared" si="42"/>
        <v>Pass</v>
      </c>
      <c r="BU57" s="5" t="str">
        <f t="shared" si="42"/>
        <v>Pass</v>
      </c>
      <c r="BV57" s="5" t="str">
        <f>IF(BV31-BV26+BU31-BU26&lt;BV56,"Failed","Pass")</f>
        <v>Pass</v>
      </c>
      <c r="BW57" s="5" t="str">
        <f t="shared" si="42"/>
        <v>Pass</v>
      </c>
      <c r="BX57" s="5" t="str">
        <f t="shared" si="42"/>
        <v>Pass</v>
      </c>
      <c r="BY57" s="5" t="str">
        <f t="shared" si="42"/>
        <v>Pass</v>
      </c>
      <c r="BZ57" s="5" t="str">
        <f aca="true" t="shared" si="43" ref="BZ57:DS57">IF(BZ31-BZ25-BZ26+BY31-BY25-BY26&lt;BZ56,"Failed","Pass")</f>
        <v>Pass</v>
      </c>
      <c r="CA57" s="5" t="str">
        <f t="shared" si="43"/>
        <v>Pass</v>
      </c>
      <c r="CB57" s="5" t="str">
        <f t="shared" si="43"/>
        <v>Pass</v>
      </c>
      <c r="CC57" s="5" t="str">
        <f t="shared" si="43"/>
        <v>Pass</v>
      </c>
      <c r="CD57" s="5" t="str">
        <f t="shared" si="43"/>
        <v>Pass</v>
      </c>
      <c r="CE57" s="5" t="str">
        <f t="shared" si="43"/>
        <v>Pass</v>
      </c>
      <c r="CF57" s="5" t="str">
        <f t="shared" si="43"/>
        <v>Pass</v>
      </c>
      <c r="CG57" s="5" t="str">
        <f t="shared" si="43"/>
        <v>Pass</v>
      </c>
      <c r="CH57" s="5" t="str">
        <f t="shared" si="43"/>
        <v>Pass</v>
      </c>
      <c r="CI57" s="5" t="str">
        <f t="shared" si="43"/>
        <v>Pass</v>
      </c>
      <c r="CJ57" s="5" t="str">
        <f t="shared" si="43"/>
        <v>Pass</v>
      </c>
      <c r="CK57" s="5" t="str">
        <f t="shared" si="43"/>
        <v>Pass</v>
      </c>
      <c r="CL57" s="5" t="str">
        <f t="shared" si="43"/>
        <v>Pass</v>
      </c>
      <c r="CM57" s="5" t="str">
        <f t="shared" si="43"/>
        <v>Pass</v>
      </c>
      <c r="CN57" s="5" t="str">
        <f t="shared" si="43"/>
        <v>Pass</v>
      </c>
      <c r="CO57" s="5" t="str">
        <f t="shared" si="43"/>
        <v>Pass</v>
      </c>
      <c r="CP57" s="5" t="str">
        <f t="shared" si="43"/>
        <v>Pass</v>
      </c>
      <c r="CQ57" s="5" t="str">
        <f t="shared" si="43"/>
        <v>Pass</v>
      </c>
      <c r="CR57" s="5" t="str">
        <f t="shared" si="43"/>
        <v>Pass</v>
      </c>
      <c r="CS57" s="5" t="str">
        <f t="shared" si="43"/>
        <v>Pass</v>
      </c>
      <c r="CT57" s="5" t="str">
        <f t="shared" si="43"/>
        <v>Pass</v>
      </c>
      <c r="CU57" s="5" t="str">
        <f t="shared" si="43"/>
        <v>Pass</v>
      </c>
      <c r="CV57" s="5" t="str">
        <f t="shared" si="43"/>
        <v>Pass</v>
      </c>
      <c r="CW57" s="5" t="str">
        <f t="shared" si="43"/>
        <v>Pass</v>
      </c>
      <c r="CX57" s="5" t="str">
        <f t="shared" si="43"/>
        <v>Pass</v>
      </c>
      <c r="CY57" s="5" t="str">
        <f t="shared" si="43"/>
        <v>Pass</v>
      </c>
      <c r="CZ57" s="5" t="str">
        <f t="shared" si="43"/>
        <v>Pass</v>
      </c>
      <c r="DA57" s="5" t="str">
        <f>IF(DA31-DA25-DA26+CZ31-CZ25-CZ26&lt;DA56,"Failed","Pass")</f>
        <v>Pass</v>
      </c>
      <c r="DB57" s="5" t="str">
        <f t="shared" si="43"/>
        <v>Failed</v>
      </c>
      <c r="DC57" s="5" t="str">
        <f t="shared" si="43"/>
        <v>Failed</v>
      </c>
      <c r="DD57" s="5" t="str">
        <f t="shared" si="43"/>
        <v>Failed</v>
      </c>
      <c r="DE57" s="5" t="str">
        <f t="shared" si="43"/>
        <v>Failed</v>
      </c>
      <c r="DF57" s="5" t="str">
        <f t="shared" si="43"/>
        <v>Failed</v>
      </c>
      <c r="DG57" s="5" t="str">
        <f t="shared" si="43"/>
        <v>Failed</v>
      </c>
      <c r="DH57" s="5" t="str">
        <f t="shared" si="43"/>
        <v>Failed</v>
      </c>
      <c r="DI57" s="5" t="str">
        <f t="shared" si="43"/>
        <v>Failed</v>
      </c>
      <c r="DJ57" s="5" t="str">
        <f t="shared" si="43"/>
        <v>Failed</v>
      </c>
      <c r="DK57" s="5" t="str">
        <f t="shared" si="43"/>
        <v>Failed</v>
      </c>
      <c r="DL57" s="5" t="str">
        <f t="shared" si="43"/>
        <v>Failed</v>
      </c>
      <c r="DM57" s="5" t="str">
        <f t="shared" si="43"/>
        <v>Failed</v>
      </c>
      <c r="DN57" s="5" t="str">
        <f t="shared" si="43"/>
        <v>Failed</v>
      </c>
      <c r="DO57" s="5" t="str">
        <f t="shared" si="43"/>
        <v>Failed</v>
      </c>
      <c r="DP57" s="5" t="str">
        <f t="shared" si="43"/>
        <v>Failed</v>
      </c>
      <c r="DQ57" s="5" t="str">
        <f t="shared" si="43"/>
        <v>Failed</v>
      </c>
      <c r="DR57" s="5" t="str">
        <f t="shared" si="43"/>
        <v>Failed</v>
      </c>
      <c r="DS57" s="5" t="str">
        <f t="shared" si="43"/>
        <v>Pass</v>
      </c>
      <c r="DT57" s="5" t="str">
        <f aca="true" t="shared" si="44" ref="DT57:FX57">IF(DT31-DT26+DS31-DS26&lt;DT56,"Failed","Pass")</f>
        <v>Pass</v>
      </c>
      <c r="DU57" s="5" t="str">
        <f t="shared" si="44"/>
        <v>Pass</v>
      </c>
      <c r="DV57" s="5" t="str">
        <f t="shared" si="44"/>
        <v>Pass</v>
      </c>
      <c r="DW57" s="5" t="str">
        <f t="shared" si="44"/>
        <v>Pass</v>
      </c>
      <c r="DX57" s="5" t="str">
        <f t="shared" si="44"/>
        <v>Pass</v>
      </c>
      <c r="DY57" s="5" t="str">
        <f t="shared" si="44"/>
        <v>Pass</v>
      </c>
      <c r="DZ57" s="5" t="str">
        <f t="shared" si="44"/>
        <v>Pass</v>
      </c>
      <c r="EA57" s="5" t="str">
        <f t="shared" si="44"/>
        <v>Pass</v>
      </c>
      <c r="EB57" s="5" t="str">
        <f t="shared" si="44"/>
        <v>Pass</v>
      </c>
      <c r="EC57" s="5" t="str">
        <f t="shared" si="44"/>
        <v>Pass</v>
      </c>
      <c r="ED57" s="5" t="str">
        <f t="shared" si="44"/>
        <v>Pass</v>
      </c>
      <c r="EE57" s="5" t="str">
        <f t="shared" si="44"/>
        <v>Pass</v>
      </c>
      <c r="EF57" s="5" t="str">
        <f t="shared" si="44"/>
        <v>Pass</v>
      </c>
      <c r="EG57" s="5" t="str">
        <f t="shared" si="44"/>
        <v>Pass</v>
      </c>
      <c r="EH57" s="5" t="str">
        <f t="shared" si="44"/>
        <v>Pass</v>
      </c>
      <c r="EI57" s="5" t="str">
        <f t="shared" si="44"/>
        <v>Pass</v>
      </c>
      <c r="EJ57" s="5" t="str">
        <f t="shared" si="44"/>
        <v>Pass</v>
      </c>
      <c r="EK57" s="5" t="str">
        <f t="shared" si="44"/>
        <v>Pass</v>
      </c>
      <c r="EL57" s="5" t="str">
        <f t="shared" si="44"/>
        <v>Pass</v>
      </c>
      <c r="EM57" s="5" t="str">
        <f t="shared" si="44"/>
        <v>Pass</v>
      </c>
      <c r="EN57" s="5" t="str">
        <f t="shared" si="44"/>
        <v>Pass</v>
      </c>
      <c r="EO57" s="5" t="str">
        <f t="shared" si="44"/>
        <v>Pass</v>
      </c>
      <c r="EP57" s="5" t="str">
        <f t="shared" si="44"/>
        <v>Pass</v>
      </c>
      <c r="EQ57" s="5" t="str">
        <f t="shared" si="44"/>
        <v>Pass</v>
      </c>
      <c r="ER57" s="5" t="str">
        <f t="shared" si="44"/>
        <v>Pass</v>
      </c>
      <c r="ES57" s="5" t="str">
        <f t="shared" si="44"/>
        <v>Pass</v>
      </c>
      <c r="ET57" s="5" t="str">
        <f t="shared" si="44"/>
        <v>Pass</v>
      </c>
      <c r="EU57" s="5" t="str">
        <f t="shared" si="44"/>
        <v>Pass</v>
      </c>
      <c r="EV57" s="5" t="str">
        <f t="shared" si="44"/>
        <v>Pass</v>
      </c>
      <c r="EW57" s="5" t="str">
        <f t="shared" si="44"/>
        <v>Pass</v>
      </c>
      <c r="EX57" s="5" t="str">
        <f t="shared" si="44"/>
        <v>Pass</v>
      </c>
      <c r="EY57" s="5" t="str">
        <f t="shared" si="44"/>
        <v>Pass</v>
      </c>
      <c r="EZ57" s="5" t="str">
        <f t="shared" si="44"/>
        <v>Pass</v>
      </c>
      <c r="FA57" s="5" t="str">
        <f t="shared" si="44"/>
        <v>Pass</v>
      </c>
      <c r="FB57" s="5" t="str">
        <f t="shared" si="44"/>
        <v>Pass</v>
      </c>
      <c r="FC57" s="5" t="str">
        <f t="shared" si="44"/>
        <v>Pass</v>
      </c>
      <c r="FD57" s="5" t="str">
        <f t="shared" si="44"/>
        <v>Pass</v>
      </c>
      <c r="FE57" s="5" t="str">
        <f t="shared" si="44"/>
        <v>Pass</v>
      </c>
      <c r="FF57" s="5" t="str">
        <f t="shared" si="44"/>
        <v>Pass</v>
      </c>
      <c r="FG57" s="5" t="str">
        <f t="shared" si="44"/>
        <v>Pass</v>
      </c>
      <c r="FH57" s="5" t="str">
        <f t="shared" si="44"/>
        <v>Pass</v>
      </c>
      <c r="FI57" s="5" t="str">
        <f t="shared" si="44"/>
        <v>Pass</v>
      </c>
      <c r="FJ57" s="5" t="str">
        <f t="shared" si="44"/>
        <v>Pass</v>
      </c>
      <c r="FK57" s="5" t="str">
        <f t="shared" si="44"/>
        <v>Pass</v>
      </c>
      <c r="FL57" s="5" t="str">
        <f t="shared" si="44"/>
        <v>Pass</v>
      </c>
      <c r="FM57" s="5" t="str">
        <f t="shared" si="44"/>
        <v>Pass</v>
      </c>
      <c r="FN57" s="5" t="str">
        <f t="shared" si="44"/>
        <v>Pass</v>
      </c>
      <c r="FO57" s="5" t="str">
        <f t="shared" si="44"/>
        <v>Pass</v>
      </c>
      <c r="FP57" s="5" t="str">
        <f t="shared" si="44"/>
        <v>Pass</v>
      </c>
      <c r="FQ57" s="5" t="str">
        <f t="shared" si="44"/>
        <v>Pass</v>
      </c>
      <c r="FR57" s="5" t="str">
        <f t="shared" si="44"/>
        <v>Pass</v>
      </c>
      <c r="FS57" s="5" t="str">
        <f t="shared" si="44"/>
        <v>Pass</v>
      </c>
      <c r="FT57" s="5" t="str">
        <f t="shared" si="44"/>
        <v>Pass</v>
      </c>
      <c r="FU57" s="5" t="str">
        <f t="shared" si="44"/>
        <v>Pass</v>
      </c>
      <c r="FV57" s="5" t="str">
        <f t="shared" si="44"/>
        <v>Pass</v>
      </c>
      <c r="FW57" s="5" t="str">
        <f t="shared" si="44"/>
        <v>Pass</v>
      </c>
      <c r="FX57" s="5" t="str">
        <f t="shared" si="44"/>
        <v>Pass</v>
      </c>
      <c r="FY57" s="5" t="str">
        <f aca="true" t="shared" si="45" ref="FY57:GR57">IF(FY31-FY26+FX31-FX26&lt;FY56,"Failed","Pass")</f>
        <v>Pass</v>
      </c>
      <c r="FZ57" s="5" t="str">
        <f t="shared" si="45"/>
        <v>Pass</v>
      </c>
      <c r="GA57" s="5" t="str">
        <f t="shared" si="45"/>
        <v>Pass</v>
      </c>
      <c r="GB57" s="5" t="str">
        <f t="shared" si="45"/>
        <v>Pass</v>
      </c>
      <c r="GC57" s="5" t="str">
        <f t="shared" si="45"/>
        <v>Pass</v>
      </c>
      <c r="GD57" s="5" t="str">
        <f t="shared" si="45"/>
        <v>Pass</v>
      </c>
      <c r="GE57" s="5" t="str">
        <f t="shared" si="45"/>
        <v>Pass</v>
      </c>
      <c r="GF57" s="5" t="str">
        <f t="shared" si="45"/>
        <v>Pass</v>
      </c>
      <c r="GG57" s="5" t="str">
        <f t="shared" si="45"/>
        <v>Pass</v>
      </c>
      <c r="GH57" s="5" t="str">
        <f t="shared" si="45"/>
        <v>Pass</v>
      </c>
      <c r="GI57" s="5" t="str">
        <f t="shared" si="45"/>
        <v>Pass</v>
      </c>
      <c r="GJ57" s="5" t="str">
        <f t="shared" si="45"/>
        <v>Pass</v>
      </c>
      <c r="GK57" s="5" t="str">
        <f t="shared" si="45"/>
        <v>Pass</v>
      </c>
      <c r="GL57" s="5" t="str">
        <f t="shared" si="45"/>
        <v>Pass</v>
      </c>
      <c r="GM57" s="5" t="str">
        <f t="shared" si="45"/>
        <v>Pass</v>
      </c>
      <c r="GN57" s="5" t="str">
        <f t="shared" si="45"/>
        <v>Pass</v>
      </c>
      <c r="GO57" s="5" t="str">
        <f t="shared" si="45"/>
        <v>Pass</v>
      </c>
      <c r="GP57" s="5" t="str">
        <f t="shared" si="45"/>
        <v>Pass</v>
      </c>
      <c r="GQ57" s="5" t="str">
        <f t="shared" si="45"/>
        <v>Pass</v>
      </c>
      <c r="GR57" s="5" t="str">
        <f t="shared" si="45"/>
        <v>Pass</v>
      </c>
      <c r="GS57" s="5" t="str">
        <f aca="true" t="shared" si="46" ref="GS57:HX57">IF(GS31+GR31&lt;GS56,"Failed","Pass")</f>
        <v>Pass</v>
      </c>
      <c r="GT57" s="5" t="str">
        <f t="shared" si="46"/>
        <v>Pass</v>
      </c>
      <c r="GU57" s="5" t="str">
        <f t="shared" si="46"/>
        <v>Pass</v>
      </c>
      <c r="GV57" s="5" t="str">
        <f t="shared" si="46"/>
        <v>Pass</v>
      </c>
      <c r="GW57" s="5" t="str">
        <f t="shared" si="46"/>
        <v>Pass</v>
      </c>
      <c r="GX57" s="5" t="str">
        <f t="shared" si="46"/>
        <v>Pass</v>
      </c>
      <c r="GY57" s="5" t="str">
        <f t="shared" si="46"/>
        <v>Pass</v>
      </c>
      <c r="GZ57" s="5" t="str">
        <f t="shared" si="46"/>
        <v>Pass</v>
      </c>
      <c r="HA57" s="5" t="str">
        <f t="shared" si="46"/>
        <v>Pass</v>
      </c>
      <c r="HB57" s="5" t="str">
        <f t="shared" si="46"/>
        <v>Pass</v>
      </c>
      <c r="HC57" s="5" t="str">
        <f t="shared" si="46"/>
        <v>Pass</v>
      </c>
      <c r="HD57" s="5" t="str">
        <f t="shared" si="46"/>
        <v>Pass</v>
      </c>
      <c r="HE57" s="5" t="str">
        <f t="shared" si="46"/>
        <v>Pass</v>
      </c>
      <c r="HF57" s="5" t="str">
        <f t="shared" si="46"/>
        <v>Pass</v>
      </c>
      <c r="HG57" s="5" t="str">
        <f t="shared" si="46"/>
        <v>Pass</v>
      </c>
      <c r="HH57" s="5" t="str">
        <f t="shared" si="46"/>
        <v>Pass</v>
      </c>
      <c r="HI57" s="5" t="str">
        <f t="shared" si="46"/>
        <v>Pass</v>
      </c>
      <c r="HJ57" s="5" t="str">
        <f t="shared" si="46"/>
        <v>Pass</v>
      </c>
      <c r="HK57" s="5" t="str">
        <f t="shared" si="46"/>
        <v>Pass</v>
      </c>
      <c r="HL57" s="5" t="str">
        <f t="shared" si="46"/>
        <v>Pass</v>
      </c>
      <c r="HM57" s="5" t="str">
        <f t="shared" si="46"/>
        <v>Pass</v>
      </c>
      <c r="HN57" s="5" t="str">
        <f t="shared" si="46"/>
        <v>Pass</v>
      </c>
      <c r="HO57" s="5" t="str">
        <f t="shared" si="46"/>
        <v>Pass</v>
      </c>
      <c r="HP57" s="5" t="str">
        <f t="shared" si="46"/>
        <v>Pass</v>
      </c>
      <c r="HQ57" s="5" t="str">
        <f t="shared" si="46"/>
        <v>Pass</v>
      </c>
      <c r="HR57" s="5" t="str">
        <f t="shared" si="46"/>
        <v>Pass</v>
      </c>
      <c r="HS57" s="5" t="str">
        <f t="shared" si="46"/>
        <v>Pass</v>
      </c>
      <c r="HT57" s="5" t="str">
        <f t="shared" si="46"/>
        <v>Pass</v>
      </c>
      <c r="HU57" s="5" t="str">
        <f t="shared" si="46"/>
        <v>Pass</v>
      </c>
      <c r="HV57" s="5" t="str">
        <f t="shared" si="46"/>
        <v>Pass</v>
      </c>
      <c r="HW57" s="5" t="str">
        <f t="shared" si="46"/>
        <v>Pass</v>
      </c>
      <c r="HX57" s="5" t="str">
        <f t="shared" si="46"/>
        <v>Pass</v>
      </c>
      <c r="HY57" s="5" t="str">
        <f aca="true" t="shared" si="47" ref="HY57:IV57">IF(HY31+HX31&lt;HY56,"Failed","Pass")</f>
        <v>Pass</v>
      </c>
      <c r="HZ57" s="5" t="str">
        <f t="shared" si="47"/>
        <v>Pass</v>
      </c>
      <c r="IA57" s="5" t="str">
        <f t="shared" si="47"/>
        <v>Pass</v>
      </c>
      <c r="IB57" s="5" t="str">
        <f t="shared" si="47"/>
        <v>Pass</v>
      </c>
      <c r="IC57" s="5" t="str">
        <f t="shared" si="47"/>
        <v>Pass</v>
      </c>
      <c r="ID57" s="5" t="str">
        <f t="shared" si="47"/>
        <v>Pass</v>
      </c>
      <c r="IE57" s="5" t="str">
        <f t="shared" si="47"/>
        <v>Pass</v>
      </c>
      <c r="IF57" s="5" t="str">
        <f t="shared" si="47"/>
        <v>Pass</v>
      </c>
      <c r="IG57" s="5" t="str">
        <f t="shared" si="47"/>
        <v>Pass</v>
      </c>
      <c r="IH57" s="5" t="str">
        <f t="shared" si="47"/>
        <v>Pass</v>
      </c>
      <c r="II57" s="5" t="str">
        <f t="shared" si="47"/>
        <v>Pass</v>
      </c>
      <c r="IJ57" s="5" t="str">
        <f t="shared" si="47"/>
        <v>Pass</v>
      </c>
      <c r="IK57" s="5" t="str">
        <f t="shared" si="47"/>
        <v>Pass</v>
      </c>
      <c r="IL57" s="5" t="str">
        <f t="shared" si="47"/>
        <v>Pass</v>
      </c>
      <c r="IM57" s="5" t="str">
        <f t="shared" si="47"/>
        <v>Pass</v>
      </c>
      <c r="IN57" s="5" t="str">
        <f t="shared" si="47"/>
        <v>Pass</v>
      </c>
      <c r="IO57" s="5" t="str">
        <f t="shared" si="47"/>
        <v>Pass</v>
      </c>
      <c r="IP57" s="5" t="str">
        <f t="shared" si="47"/>
        <v>Pass</v>
      </c>
      <c r="IQ57" s="5" t="str">
        <f t="shared" si="47"/>
        <v>Pass</v>
      </c>
      <c r="IR57" s="5" t="str">
        <f t="shared" si="47"/>
        <v>Pass</v>
      </c>
      <c r="IS57" s="5" t="str">
        <f t="shared" si="47"/>
        <v>Pass</v>
      </c>
      <c r="IT57" s="5" t="str">
        <f t="shared" si="47"/>
        <v>Pass</v>
      </c>
      <c r="IU57" s="5" t="str">
        <f t="shared" si="47"/>
        <v>Pass</v>
      </c>
      <c r="IV57" s="5" t="str">
        <f t="shared" si="47"/>
        <v>Pass</v>
      </c>
    </row>
    <row r="58" spans="1:113" s="5" customFormat="1" ht="12.75">
      <c r="A58" s="14" t="s">
        <v>61</v>
      </c>
      <c r="C58" s="27">
        <f>(C31-C26)/C56-1</f>
        <v>0.10865327316120932</v>
      </c>
      <c r="D58" s="27">
        <f aca="true" t="shared" si="48" ref="D58:BO58">(D31-D26+C31-C26)/D56-1</f>
        <v>0.10990032860770249</v>
      </c>
      <c r="E58" s="27">
        <f t="shared" si="48"/>
        <v>1.1382852057765267</v>
      </c>
      <c r="F58" s="27">
        <f t="shared" si="48"/>
        <v>0.0746581699766482</v>
      </c>
      <c r="G58" s="27">
        <f t="shared" si="48"/>
        <v>1.1970494692258553</v>
      </c>
      <c r="H58" s="27">
        <f t="shared" si="48"/>
        <v>0.1061178142979784</v>
      </c>
      <c r="I58" s="27">
        <f t="shared" si="48"/>
        <v>1.285214359016671</v>
      </c>
      <c r="J58" s="27">
        <f t="shared" si="48"/>
        <v>0.10582297192733559</v>
      </c>
      <c r="K58" s="27">
        <f t="shared" si="48"/>
        <v>1.1524224228316764</v>
      </c>
      <c r="L58" s="27">
        <f t="shared" si="48"/>
        <v>0.0710115281230046</v>
      </c>
      <c r="M58" s="27">
        <f t="shared" si="48"/>
        <v>1.1051259956039932</v>
      </c>
      <c r="N58" s="27">
        <f t="shared" si="48"/>
        <v>0.041663420467707324</v>
      </c>
      <c r="O58" s="27">
        <f t="shared" si="48"/>
        <v>1.1321631665880592</v>
      </c>
      <c r="P58" s="27">
        <f t="shared" si="48"/>
        <v>0.08836864215621376</v>
      </c>
      <c r="Q58" s="27">
        <f t="shared" si="48"/>
        <v>1.1506163958397226</v>
      </c>
      <c r="R58" s="27">
        <f t="shared" si="48"/>
        <v>0.0702466860734261</v>
      </c>
      <c r="S58" s="27">
        <f t="shared" si="48"/>
        <v>1.166896038149933</v>
      </c>
      <c r="T58" s="27">
        <f t="shared" si="48"/>
        <v>0.1095571725490958</v>
      </c>
      <c r="U58" s="27">
        <f t="shared" si="48"/>
        <v>1.246456496079642</v>
      </c>
      <c r="V58" s="27">
        <f t="shared" si="48"/>
        <v>0.11280928097115273</v>
      </c>
      <c r="W58" s="27">
        <f t="shared" si="48"/>
        <v>1.2134920531388222</v>
      </c>
      <c r="X58" s="27">
        <f t="shared" si="48"/>
        <v>0.13482978293026204</v>
      </c>
      <c r="Y58" s="27">
        <f t="shared" si="48"/>
        <v>1.2847332453659552</v>
      </c>
      <c r="Z58" s="27">
        <f t="shared" si="48"/>
        <v>0.1186828341247983</v>
      </c>
      <c r="AA58" s="27">
        <f t="shared" si="48"/>
        <v>1.2275444007832768</v>
      </c>
      <c r="AB58" s="27">
        <f t="shared" si="48"/>
        <v>0.1637466962823999</v>
      </c>
      <c r="AC58" s="27">
        <f t="shared" si="48"/>
        <v>1.287653170087431</v>
      </c>
      <c r="AD58" s="27">
        <f t="shared" si="48"/>
        <v>0.08624545423065877</v>
      </c>
      <c r="AE58" s="27">
        <f t="shared" si="48"/>
        <v>1.2197471562245168</v>
      </c>
      <c r="AF58" s="27">
        <f t="shared" si="48"/>
        <v>0.16113181263755583</v>
      </c>
      <c r="AG58" s="27">
        <f t="shared" si="48"/>
        <v>1.2927795460588238</v>
      </c>
      <c r="AH58" s="27">
        <f t="shared" si="48"/>
        <v>0.11075468610944728</v>
      </c>
      <c r="AI58" s="27">
        <f t="shared" si="48"/>
        <v>1.2322750194938292</v>
      </c>
      <c r="AJ58" s="27">
        <f t="shared" si="48"/>
        <v>0.10409613041483912</v>
      </c>
      <c r="AK58" s="27">
        <f t="shared" si="48"/>
        <v>1.1624188631077952</v>
      </c>
      <c r="AL58" s="27">
        <f t="shared" si="48"/>
        <v>0.10345506296496088</v>
      </c>
      <c r="AM58" s="27">
        <f t="shared" si="48"/>
        <v>1.2723079204469938</v>
      </c>
      <c r="AN58" s="27">
        <f t="shared" si="48"/>
        <v>0.16817896105744223</v>
      </c>
      <c r="AO58" s="27">
        <f t="shared" si="48"/>
        <v>1.3009162909550165</v>
      </c>
      <c r="AP58" s="27">
        <f t="shared" si="48"/>
        <v>0.15044626826841356</v>
      </c>
      <c r="AQ58" s="27">
        <f t="shared" si="48"/>
        <v>1.321159728047801</v>
      </c>
      <c r="AR58" s="27">
        <f t="shared" si="48"/>
        <v>0.17516156317411946</v>
      </c>
      <c r="AS58" s="27">
        <f t="shared" si="48"/>
        <v>1.3171755482761238</v>
      </c>
      <c r="AT58" s="27">
        <f t="shared" si="48"/>
        <v>0.1266580211385837</v>
      </c>
      <c r="AU58" s="27">
        <f t="shared" si="48"/>
        <v>1.283467108065806</v>
      </c>
      <c r="AV58" s="27">
        <f t="shared" si="48"/>
        <v>0.1650295660749148</v>
      </c>
      <c r="AW58" s="27">
        <f t="shared" si="48"/>
        <v>1.3260492604441634</v>
      </c>
      <c r="AX58" s="27">
        <f t="shared" si="48"/>
        <v>0.09825642828508974</v>
      </c>
      <c r="AY58" s="27">
        <f t="shared" si="48"/>
        <v>1.14316770173</v>
      </c>
      <c r="AZ58" s="27">
        <f t="shared" si="48"/>
        <v>0.17001490324776825</v>
      </c>
      <c r="BA58" s="27">
        <f t="shared" si="48"/>
        <v>1.355953403954373</v>
      </c>
      <c r="BB58" s="27">
        <f t="shared" si="48"/>
        <v>0.09903836738666016</v>
      </c>
      <c r="BC58" s="27">
        <f t="shared" si="48"/>
        <v>1.1602899310644372</v>
      </c>
      <c r="BD58" s="27">
        <f t="shared" si="48"/>
        <v>0.14257984872718343</v>
      </c>
      <c r="BE58" s="27">
        <f t="shared" si="48"/>
        <v>1.3332640005994092</v>
      </c>
      <c r="BF58" s="27">
        <f t="shared" si="48"/>
        <v>0.10730824788548521</v>
      </c>
      <c r="BG58" s="27">
        <f t="shared" si="48"/>
        <v>1.2023983837614303</v>
      </c>
      <c r="BH58" s="27">
        <f t="shared" si="48"/>
        <v>0.15782159020321274</v>
      </c>
      <c r="BI58" s="27">
        <f t="shared" si="48"/>
        <v>1.3198158911429965</v>
      </c>
      <c r="BJ58" s="27">
        <f t="shared" si="48"/>
        <v>0.09919376529765822</v>
      </c>
      <c r="BK58" s="27">
        <f t="shared" si="48"/>
        <v>1.281729039183964</v>
      </c>
      <c r="BL58" s="27">
        <f t="shared" si="48"/>
        <v>0.13214702177038995</v>
      </c>
      <c r="BM58" s="27">
        <f t="shared" si="48"/>
        <v>1.16233987838618</v>
      </c>
      <c r="BN58" s="27">
        <f t="shared" si="48"/>
        <v>0.09564712962512179</v>
      </c>
      <c r="BO58" s="27">
        <f t="shared" si="48"/>
        <v>1.248159827339752</v>
      </c>
      <c r="BP58" s="27">
        <f aca="true" t="shared" si="49" ref="BP58:BY58">(BP31-BP26+BO31-BO26)/BP56-1</f>
        <v>0.12283978489796032</v>
      </c>
      <c r="BQ58" s="27">
        <f t="shared" si="49"/>
        <v>1.1994795869494856</v>
      </c>
      <c r="BR58" s="27">
        <f t="shared" si="49"/>
        <v>0.10190783138842474</v>
      </c>
      <c r="BS58" s="27">
        <f t="shared" si="49"/>
        <v>1.2268888088785959</v>
      </c>
      <c r="BT58" s="27">
        <f t="shared" si="49"/>
        <v>0.11558743805447169</v>
      </c>
      <c r="BU58" s="27">
        <f t="shared" si="49"/>
        <v>1.1482016260962573</v>
      </c>
      <c r="BV58" s="27">
        <f t="shared" si="49"/>
        <v>0.023511042707942575</v>
      </c>
      <c r="BW58" s="27">
        <f t="shared" si="49"/>
        <v>1.2386134799287087</v>
      </c>
      <c r="BX58" s="27">
        <f t="shared" si="49"/>
        <v>0.30701693108224015</v>
      </c>
      <c r="BY58" s="27">
        <f t="shared" si="49"/>
        <v>1.6282050994884596</v>
      </c>
      <c r="BZ58" s="27">
        <f>(BZ31-BZ25-BZ26+BY31-BY25-BY26)/BZ56-1</f>
        <v>0.19941132347989599</v>
      </c>
      <c r="CA58" s="27">
        <f aca="true" t="shared" si="50" ref="CA58:CK58">(CA31-CA25-CA26+BZ31-BZ25-BZ26)/CA56-1</f>
        <v>1.4219073020741915</v>
      </c>
      <c r="CB58" s="27">
        <f t="shared" si="50"/>
        <v>0.21797043142662909</v>
      </c>
      <c r="CC58" s="27">
        <f t="shared" si="50"/>
        <v>1.4192495219617265</v>
      </c>
      <c r="CD58" s="27">
        <f t="shared" si="50"/>
        <v>0.2380937085620769</v>
      </c>
      <c r="CE58" s="27">
        <f t="shared" si="50"/>
        <v>1.4404335799618053</v>
      </c>
      <c r="CF58" s="27">
        <f t="shared" si="50"/>
        <v>0.1816577509755679</v>
      </c>
      <c r="CG58" s="27">
        <f t="shared" si="50"/>
        <v>1.3166152185997557</v>
      </c>
      <c r="CH58" s="27">
        <f>(CH31-CH25-CH26+CG31-CG25-CG26)/CH56-1</f>
        <v>0.15095421307383838</v>
      </c>
      <c r="CI58" s="27">
        <f t="shared" si="50"/>
        <v>1.3592664941171702</v>
      </c>
      <c r="CJ58" s="27">
        <f>(CJ31-CJ25-CJ26+CI31-CI25-CI26)/CJ56-1</f>
        <v>0.15694614189075184</v>
      </c>
      <c r="CK58" s="27">
        <f t="shared" si="50"/>
        <v>1.2728429426704557</v>
      </c>
      <c r="CL58" s="27">
        <f>(CL31-CL25-CL26+CK31-CK25-CK26)/CL56-1</f>
        <v>0.15985110815827763</v>
      </c>
      <c r="CM58" s="27">
        <f>(CM31-CM25-CM26+CL31-CL25-CL26)/CM56-1</f>
        <v>1.422984292024049</v>
      </c>
      <c r="CN58" s="27">
        <f>(CN31-CN25-CN26+CM31-CM25-CM26)/CN56-1</f>
        <v>0.1827801066933088</v>
      </c>
      <c r="CO58" s="27">
        <f>(CO31-CO25-CO26+CN31-CN25-CN26)/CO56-1</f>
        <v>1.214862493222804</v>
      </c>
      <c r="CP58" s="27">
        <f aca="true" t="shared" si="51" ref="CP58:CW58">(CP31-CP25-CP26+CO31-CO25-CO26)/CP56-1</f>
        <v>0.11862381507800102</v>
      </c>
      <c r="CQ58" s="27">
        <f t="shared" si="51"/>
        <v>1.349436800819014</v>
      </c>
      <c r="CR58" s="27">
        <f t="shared" si="51"/>
        <v>0.16185747756142033</v>
      </c>
      <c r="CS58" s="27">
        <f t="shared" si="51"/>
        <v>1.2546748257074625</v>
      </c>
      <c r="CT58" s="27">
        <f t="shared" si="51"/>
        <v>0.12512567338720726</v>
      </c>
      <c r="CU58" s="27">
        <f t="shared" si="51"/>
        <v>1.2046735202476913</v>
      </c>
      <c r="CV58" s="27">
        <f t="shared" si="51"/>
        <v>0.10082895243103462</v>
      </c>
      <c r="CW58" s="27">
        <f t="shared" si="51"/>
        <v>1.1999708252486654</v>
      </c>
      <c r="CX58" s="27">
        <f aca="true" t="shared" si="52" ref="CX58:DI58">(CX31-CX25-CX26+CW31-CW25-CW26)/CX56-1</f>
        <v>0.10200449821511226</v>
      </c>
      <c r="CY58" s="27">
        <f t="shared" si="52"/>
        <v>1.1858250061172169</v>
      </c>
      <c r="CZ58" s="27">
        <f t="shared" si="52"/>
        <v>0.08463553344168817</v>
      </c>
      <c r="DA58" s="27">
        <f>(DA31-DA25-DA26+CZ31-CZ25-CZ26)/DA56-1</f>
        <v>1.1985809407032306</v>
      </c>
      <c r="DB58" s="27">
        <f t="shared" si="52"/>
        <v>-1</v>
      </c>
      <c r="DC58" s="27">
        <f t="shared" si="52"/>
        <v>-1</v>
      </c>
      <c r="DD58" s="27">
        <f t="shared" si="52"/>
        <v>-1</v>
      </c>
      <c r="DE58" s="27">
        <f t="shared" si="52"/>
        <v>-1</v>
      </c>
      <c r="DF58" s="27">
        <f t="shared" si="52"/>
        <v>-1</v>
      </c>
      <c r="DG58" s="27">
        <f t="shared" si="52"/>
        <v>-1</v>
      </c>
      <c r="DH58" s="27">
        <f t="shared" si="52"/>
        <v>-1</v>
      </c>
      <c r="DI58" s="27">
        <f t="shared" si="52"/>
        <v>-1</v>
      </c>
    </row>
    <row r="59" ht="12.75">
      <c r="X59" s="1"/>
    </row>
    <row r="60" spans="1:105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60"/>
  <sheetViews>
    <sheetView zoomScalePageLayoutView="0" workbookViewId="0" topLeftCell="A1">
      <pane xSplit="1" topLeftCell="CQ1" activePane="topRight" state="frozen"/>
      <selection pane="topLeft" activeCell="CY7" sqref="CY7"/>
      <selection pane="topRight" activeCell="DA60" sqref="DA60"/>
    </sheetView>
  </sheetViews>
  <sheetFormatPr defaultColWidth="9.140625" defaultRowHeight="12.75"/>
  <cols>
    <col min="1" max="1" width="34.00390625" style="2" customWidth="1"/>
    <col min="2" max="129" width="11.00390625" style="2" bestFit="1" customWidth="1"/>
    <col min="130" max="16384" width="9.140625" style="2" customWidth="1"/>
  </cols>
  <sheetData>
    <row r="6" spans="1:129" ht="12.75">
      <c r="A6" s="2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8" spans="1:36" ht="12.75">
      <c r="A8" s="11" t="s">
        <v>62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1" spans="1:123" ht="12.75">
      <c r="A11" s="2" t="s">
        <v>0</v>
      </c>
      <c r="B11" s="2">
        <v>1</v>
      </c>
      <c r="C11" s="2">
        <f aca="true" t="shared" si="0" ref="C11:BN11">B11+1</f>
        <v>2</v>
      </c>
      <c r="D11" s="2">
        <f t="shared" si="0"/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 t="shared" si="0"/>
        <v>37</v>
      </c>
      <c r="AM11" s="2">
        <f t="shared" si="0"/>
        <v>38</v>
      </c>
      <c r="AN11" s="2">
        <f t="shared" si="0"/>
        <v>39</v>
      </c>
      <c r="AO11" s="2">
        <f t="shared" si="0"/>
        <v>40</v>
      </c>
      <c r="AP11" s="2">
        <f t="shared" si="0"/>
        <v>41</v>
      </c>
      <c r="AQ11" s="2">
        <f t="shared" si="0"/>
        <v>42</v>
      </c>
      <c r="AR11" s="2">
        <f t="shared" si="0"/>
        <v>43</v>
      </c>
      <c r="AS11" s="2">
        <f t="shared" si="0"/>
        <v>44</v>
      </c>
      <c r="AT11" s="2">
        <f t="shared" si="0"/>
        <v>45</v>
      </c>
      <c r="AU11" s="2">
        <f t="shared" si="0"/>
        <v>46</v>
      </c>
      <c r="AV11" s="2">
        <f t="shared" si="0"/>
        <v>47</v>
      </c>
      <c r="AW11" s="2">
        <f t="shared" si="0"/>
        <v>48</v>
      </c>
      <c r="AX11" s="2">
        <f t="shared" si="0"/>
        <v>49</v>
      </c>
      <c r="AY11" s="2">
        <f t="shared" si="0"/>
        <v>50</v>
      </c>
      <c r="AZ11" s="2">
        <f t="shared" si="0"/>
        <v>51</v>
      </c>
      <c r="BA11" s="2">
        <f t="shared" si="0"/>
        <v>52</v>
      </c>
      <c r="BB11" s="2">
        <f t="shared" si="0"/>
        <v>53</v>
      </c>
      <c r="BC11" s="2">
        <f t="shared" si="0"/>
        <v>54</v>
      </c>
      <c r="BD11" s="2">
        <f t="shared" si="0"/>
        <v>55</v>
      </c>
      <c r="BE11" s="2">
        <f t="shared" si="0"/>
        <v>56</v>
      </c>
      <c r="BF11" s="2">
        <f t="shared" si="0"/>
        <v>57</v>
      </c>
      <c r="BG11" s="2">
        <f t="shared" si="0"/>
        <v>58</v>
      </c>
      <c r="BH11" s="2">
        <f t="shared" si="0"/>
        <v>59</v>
      </c>
      <c r="BI11" s="2">
        <f t="shared" si="0"/>
        <v>60</v>
      </c>
      <c r="BJ11" s="2">
        <f t="shared" si="0"/>
        <v>61</v>
      </c>
      <c r="BK11" s="2">
        <f t="shared" si="0"/>
        <v>62</v>
      </c>
      <c r="BL11" s="2">
        <f t="shared" si="0"/>
        <v>63</v>
      </c>
      <c r="BM11" s="2">
        <f t="shared" si="0"/>
        <v>64</v>
      </c>
      <c r="BN11" s="2">
        <f t="shared" si="0"/>
        <v>65</v>
      </c>
      <c r="BO11" s="2">
        <f aca="true" t="shared" si="1" ref="BO11:DS11">BN11+1</f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t="shared" si="1"/>
        <v>102</v>
      </c>
      <c r="CZ11" s="2">
        <f t="shared" si="1"/>
        <v>103</v>
      </c>
      <c r="DA11" s="2">
        <f t="shared" si="1"/>
        <v>104</v>
      </c>
      <c r="DB11" s="2">
        <f t="shared" si="1"/>
        <v>105</v>
      </c>
      <c r="DC11" s="2">
        <f t="shared" si="1"/>
        <v>106</v>
      </c>
      <c r="DD11" s="2">
        <f t="shared" si="1"/>
        <v>107</v>
      </c>
      <c r="DE11" s="2">
        <f t="shared" si="1"/>
        <v>108</v>
      </c>
      <c r="DF11" s="2">
        <f t="shared" si="1"/>
        <v>109</v>
      </c>
      <c r="DG11" s="2">
        <f t="shared" si="1"/>
        <v>110</v>
      </c>
      <c r="DH11" s="2">
        <f t="shared" si="1"/>
        <v>111</v>
      </c>
      <c r="DI11" s="2">
        <f t="shared" si="1"/>
        <v>112</v>
      </c>
      <c r="DJ11" s="2">
        <f t="shared" si="1"/>
        <v>113</v>
      </c>
      <c r="DK11" s="2">
        <f t="shared" si="1"/>
        <v>114</v>
      </c>
      <c r="DL11" s="2">
        <f t="shared" si="1"/>
        <v>115</v>
      </c>
      <c r="DM11" s="2">
        <f t="shared" si="1"/>
        <v>116</v>
      </c>
      <c r="DN11" s="2">
        <f t="shared" si="1"/>
        <v>117</v>
      </c>
      <c r="DO11" s="2">
        <f t="shared" si="1"/>
        <v>118</v>
      </c>
      <c r="DP11" s="2">
        <f t="shared" si="1"/>
        <v>119</v>
      </c>
      <c r="DQ11" s="2">
        <f t="shared" si="1"/>
        <v>120</v>
      </c>
      <c r="DR11" s="2">
        <f t="shared" si="1"/>
        <v>121</v>
      </c>
      <c r="DS11" s="2">
        <f t="shared" si="1"/>
        <v>122</v>
      </c>
    </row>
    <row r="12" spans="1:105" s="7" customFormat="1" ht="12.75">
      <c r="A12" s="7" t="s">
        <v>11</v>
      </c>
      <c r="B12" s="7">
        <v>34787</v>
      </c>
      <c r="C12" s="7">
        <v>34873</v>
      </c>
      <c r="D12" s="7">
        <v>34968</v>
      </c>
      <c r="E12" s="7">
        <v>35053</v>
      </c>
      <c r="F12" s="7">
        <v>35152</v>
      </c>
      <c r="G12" s="7">
        <v>35243</v>
      </c>
      <c r="H12" s="7">
        <v>35333</v>
      </c>
      <c r="I12" s="7">
        <v>35419</v>
      </c>
      <c r="J12" s="7">
        <v>35515</v>
      </c>
      <c r="K12" s="7">
        <v>35607</v>
      </c>
      <c r="L12" s="7">
        <v>35699</v>
      </c>
      <c r="M12" s="7">
        <v>35787</v>
      </c>
      <c r="N12" s="7">
        <v>35880</v>
      </c>
      <c r="O12" s="7">
        <v>35971</v>
      </c>
      <c r="P12" s="7">
        <v>36063</v>
      </c>
      <c r="Q12" s="7">
        <v>36152</v>
      </c>
      <c r="R12" s="7">
        <v>36244</v>
      </c>
      <c r="S12" s="7">
        <v>36341</v>
      </c>
      <c r="T12" s="7">
        <v>36432</v>
      </c>
      <c r="U12" s="7">
        <v>36516</v>
      </c>
      <c r="V12" s="7">
        <v>36615</v>
      </c>
      <c r="W12" s="7">
        <v>36704</v>
      </c>
      <c r="X12" s="7">
        <v>36797</v>
      </c>
      <c r="Y12" s="7">
        <v>36881</v>
      </c>
      <c r="Z12" s="7">
        <v>36973</v>
      </c>
      <c r="AA12" s="7">
        <v>37070</v>
      </c>
      <c r="AB12" s="7">
        <v>37162</v>
      </c>
      <c r="AC12" s="7">
        <v>37258</v>
      </c>
      <c r="AD12" s="7">
        <v>37342</v>
      </c>
      <c r="AE12" s="7">
        <v>37434</v>
      </c>
      <c r="AF12" s="7">
        <v>37526</v>
      </c>
      <c r="AG12" s="7">
        <v>37614</v>
      </c>
      <c r="AH12" s="7">
        <v>37704</v>
      </c>
      <c r="AI12" s="7">
        <v>37798</v>
      </c>
      <c r="AJ12" s="7">
        <v>37890</v>
      </c>
      <c r="AK12" s="7">
        <v>37979</v>
      </c>
      <c r="AL12" s="7">
        <v>38075</v>
      </c>
      <c r="AM12" s="7">
        <v>38174</v>
      </c>
      <c r="AN12" s="7">
        <v>38266</v>
      </c>
      <c r="AO12" s="7">
        <v>38342</v>
      </c>
      <c r="AP12" s="7">
        <v>38441</v>
      </c>
      <c r="AQ12" s="7">
        <v>38530</v>
      </c>
      <c r="AR12" s="7">
        <v>38623</v>
      </c>
      <c r="AS12" s="7">
        <v>38707</v>
      </c>
      <c r="AT12" s="7">
        <v>38805</v>
      </c>
      <c r="AU12" s="7">
        <v>38895</v>
      </c>
      <c r="AV12" s="7">
        <v>38989</v>
      </c>
      <c r="AW12" s="7">
        <v>39073</v>
      </c>
      <c r="AX12" s="7">
        <v>39170</v>
      </c>
      <c r="AY12" s="7">
        <v>39262</v>
      </c>
      <c r="AZ12" s="7">
        <v>39357</v>
      </c>
      <c r="BA12" s="7">
        <v>39436</v>
      </c>
      <c r="BB12" s="7">
        <v>39540</v>
      </c>
      <c r="BC12" s="7">
        <v>39626</v>
      </c>
      <c r="BD12" s="7">
        <v>39714</v>
      </c>
      <c r="BE12" s="7">
        <v>39799</v>
      </c>
      <c r="BF12" s="7">
        <v>39891</v>
      </c>
      <c r="BG12" s="7">
        <v>39989</v>
      </c>
      <c r="BH12" s="7">
        <v>40077</v>
      </c>
      <c r="BI12" s="7">
        <v>40170</v>
      </c>
      <c r="BJ12" s="7">
        <v>40260</v>
      </c>
      <c r="BK12" s="7">
        <v>40346</v>
      </c>
      <c r="BL12" s="7">
        <v>40442</v>
      </c>
      <c r="BM12" s="7">
        <v>40534</v>
      </c>
      <c r="BN12" s="7">
        <v>40623</v>
      </c>
      <c r="BO12" s="7">
        <v>40721</v>
      </c>
      <c r="BP12" s="7">
        <v>40807</v>
      </c>
      <c r="BQ12" s="7">
        <v>40899</v>
      </c>
      <c r="BR12" s="7">
        <v>40989</v>
      </c>
      <c r="BS12" s="7">
        <v>41093</v>
      </c>
      <c r="BT12" s="7">
        <v>41172</v>
      </c>
      <c r="BU12" s="7">
        <v>41263</v>
      </c>
      <c r="BV12" s="7">
        <v>41354</v>
      </c>
      <c r="BW12" s="7">
        <v>41453</v>
      </c>
      <c r="BX12" s="7">
        <v>41535</v>
      </c>
      <c r="BY12" s="7">
        <v>41625</v>
      </c>
      <c r="BZ12" s="7">
        <v>41717</v>
      </c>
      <c r="CA12" s="7">
        <v>41809</v>
      </c>
      <c r="CB12" s="7">
        <v>41898</v>
      </c>
      <c r="CC12" s="7">
        <v>41991</v>
      </c>
      <c r="CD12" s="7">
        <v>42081</v>
      </c>
      <c r="CE12" s="7">
        <v>42172</v>
      </c>
      <c r="CF12" s="7">
        <v>42264</v>
      </c>
      <c r="CG12" s="7">
        <v>42356</v>
      </c>
      <c r="CH12" s="7">
        <v>42447</v>
      </c>
      <c r="CI12" s="7">
        <v>42541</v>
      </c>
      <c r="CJ12" s="7">
        <v>42634</v>
      </c>
      <c r="CK12" s="7">
        <v>42725</v>
      </c>
      <c r="CL12" s="7">
        <v>42811</v>
      </c>
      <c r="CM12" s="7">
        <v>42906</v>
      </c>
      <c r="CN12" s="7">
        <v>42998</v>
      </c>
      <c r="CO12" s="7">
        <v>43090</v>
      </c>
      <c r="CP12" s="7">
        <v>43179</v>
      </c>
      <c r="CQ12" s="7">
        <v>43270</v>
      </c>
      <c r="CR12" s="7">
        <v>43364</v>
      </c>
      <c r="CS12" s="7">
        <v>43452</v>
      </c>
      <c r="CT12" s="7">
        <v>43543</v>
      </c>
      <c r="CU12" s="7">
        <v>43635</v>
      </c>
      <c r="CV12" s="7">
        <v>43727</v>
      </c>
      <c r="CW12" s="7">
        <v>43819</v>
      </c>
      <c r="CX12" s="7">
        <v>43910</v>
      </c>
      <c r="CY12" s="7">
        <v>44001</v>
      </c>
      <c r="CZ12" s="7">
        <v>44092</v>
      </c>
      <c r="DA12" s="7">
        <v>44186</v>
      </c>
    </row>
    <row r="13" spans="1:122" s="7" customFormat="1" ht="12.75">
      <c r="A13" s="7" t="s">
        <v>4</v>
      </c>
      <c r="B13" s="7">
        <v>34683</v>
      </c>
      <c r="C13" s="7">
        <f aca="true" t="shared" si="2" ref="C13:BN13">B14+1</f>
        <v>34773</v>
      </c>
      <c r="D13" s="7">
        <f t="shared" si="2"/>
        <v>34865</v>
      </c>
      <c r="E13" s="7">
        <f t="shared" si="2"/>
        <v>34957</v>
      </c>
      <c r="F13" s="7">
        <f t="shared" si="2"/>
        <v>35048</v>
      </c>
      <c r="G13" s="7">
        <f t="shared" si="2"/>
        <v>35139</v>
      </c>
      <c r="H13" s="7">
        <f t="shared" si="2"/>
        <v>35231</v>
      </c>
      <c r="I13" s="7">
        <f t="shared" si="2"/>
        <v>35323</v>
      </c>
      <c r="J13" s="7">
        <f t="shared" si="2"/>
        <v>35414</v>
      </c>
      <c r="K13" s="7">
        <f t="shared" si="2"/>
        <v>35504</v>
      </c>
      <c r="L13" s="7">
        <f t="shared" si="2"/>
        <v>35596</v>
      </c>
      <c r="M13" s="7">
        <f t="shared" si="2"/>
        <v>35688</v>
      </c>
      <c r="N13" s="7">
        <f t="shared" si="2"/>
        <v>35779</v>
      </c>
      <c r="O13" s="7">
        <f t="shared" si="2"/>
        <v>35869</v>
      </c>
      <c r="P13" s="7">
        <f t="shared" si="2"/>
        <v>35961</v>
      </c>
      <c r="Q13" s="7">
        <f t="shared" si="2"/>
        <v>36053</v>
      </c>
      <c r="R13" s="7">
        <f t="shared" si="2"/>
        <v>36144</v>
      </c>
      <c r="S13" s="7">
        <f t="shared" si="2"/>
        <v>36234</v>
      </c>
      <c r="T13" s="7">
        <f t="shared" si="2"/>
        <v>36326</v>
      </c>
      <c r="U13" s="7">
        <f t="shared" si="2"/>
        <v>36418</v>
      </c>
      <c r="V13" s="7">
        <f t="shared" si="2"/>
        <v>36509</v>
      </c>
      <c r="W13" s="7">
        <f t="shared" si="2"/>
        <v>36600</v>
      </c>
      <c r="X13" s="7">
        <f t="shared" si="2"/>
        <v>36692</v>
      </c>
      <c r="Y13" s="7">
        <f t="shared" si="2"/>
        <v>36784</v>
      </c>
      <c r="Z13" s="7">
        <f t="shared" si="2"/>
        <v>36875</v>
      </c>
      <c r="AA13" s="7">
        <f t="shared" si="2"/>
        <v>36965</v>
      </c>
      <c r="AB13" s="7">
        <f t="shared" si="2"/>
        <v>37057</v>
      </c>
      <c r="AC13" s="7">
        <f t="shared" si="2"/>
        <v>37149</v>
      </c>
      <c r="AD13" s="7">
        <f t="shared" si="2"/>
        <v>37240</v>
      </c>
      <c r="AE13" s="7">
        <f t="shared" si="2"/>
        <v>37330</v>
      </c>
      <c r="AF13" s="7">
        <f t="shared" si="2"/>
        <v>37422</v>
      </c>
      <c r="AG13" s="7">
        <f t="shared" si="2"/>
        <v>37514</v>
      </c>
      <c r="AH13" s="7">
        <f t="shared" si="2"/>
        <v>37605</v>
      </c>
      <c r="AI13" s="7">
        <f t="shared" si="2"/>
        <v>37695</v>
      </c>
      <c r="AJ13" s="7">
        <f t="shared" si="2"/>
        <v>37787</v>
      </c>
      <c r="AK13" s="7">
        <f t="shared" si="2"/>
        <v>37879</v>
      </c>
      <c r="AL13" s="7">
        <f t="shared" si="2"/>
        <v>37970</v>
      </c>
      <c r="AM13" s="7">
        <f t="shared" si="2"/>
        <v>38061</v>
      </c>
      <c r="AN13" s="7">
        <f t="shared" si="2"/>
        <v>38153</v>
      </c>
      <c r="AO13" s="7">
        <f t="shared" si="2"/>
        <v>38245</v>
      </c>
      <c r="AP13" s="7">
        <f t="shared" si="2"/>
        <v>38336</v>
      </c>
      <c r="AQ13" s="7">
        <f t="shared" si="2"/>
        <v>38426</v>
      </c>
      <c r="AR13" s="7">
        <f t="shared" si="2"/>
        <v>38518</v>
      </c>
      <c r="AS13" s="7">
        <f t="shared" si="2"/>
        <v>38610</v>
      </c>
      <c r="AT13" s="7">
        <f t="shared" si="2"/>
        <v>38701</v>
      </c>
      <c r="AU13" s="7">
        <f t="shared" si="2"/>
        <v>38791</v>
      </c>
      <c r="AV13" s="7">
        <f t="shared" si="2"/>
        <v>38883</v>
      </c>
      <c r="AW13" s="7">
        <f t="shared" si="2"/>
        <v>38975</v>
      </c>
      <c r="AX13" s="7">
        <f t="shared" si="2"/>
        <v>39066</v>
      </c>
      <c r="AY13" s="7">
        <f t="shared" si="2"/>
        <v>39156</v>
      </c>
      <c r="AZ13" s="7">
        <f t="shared" si="2"/>
        <v>39248</v>
      </c>
      <c r="BA13" s="7">
        <f t="shared" si="2"/>
        <v>39340</v>
      </c>
      <c r="BB13" s="7">
        <f t="shared" si="2"/>
        <v>39431</v>
      </c>
      <c r="BC13" s="7">
        <f t="shared" si="2"/>
        <v>39522</v>
      </c>
      <c r="BD13" s="7">
        <f t="shared" si="2"/>
        <v>39614</v>
      </c>
      <c r="BE13" s="7">
        <f t="shared" si="2"/>
        <v>39706</v>
      </c>
      <c r="BF13" s="7">
        <f t="shared" si="2"/>
        <v>39797</v>
      </c>
      <c r="BG13" s="7">
        <f t="shared" si="2"/>
        <v>39887</v>
      </c>
      <c r="BH13" s="7">
        <f t="shared" si="2"/>
        <v>39979</v>
      </c>
      <c r="BI13" s="7">
        <f t="shared" si="2"/>
        <v>40071</v>
      </c>
      <c r="BJ13" s="7">
        <f t="shared" si="2"/>
        <v>40162</v>
      </c>
      <c r="BK13" s="7">
        <f t="shared" si="2"/>
        <v>40252</v>
      </c>
      <c r="BL13" s="7">
        <f t="shared" si="2"/>
        <v>40344</v>
      </c>
      <c r="BM13" s="7">
        <f t="shared" si="2"/>
        <v>40436</v>
      </c>
      <c r="BN13" s="7">
        <f t="shared" si="2"/>
        <v>40527</v>
      </c>
      <c r="BO13" s="7">
        <f aca="true" t="shared" si="3" ref="BO13:DR13">BN14+1</f>
        <v>40617</v>
      </c>
      <c r="BP13" s="7">
        <f t="shared" si="3"/>
        <v>40709</v>
      </c>
      <c r="BQ13" s="7">
        <f t="shared" si="3"/>
        <v>40801</v>
      </c>
      <c r="BR13" s="7">
        <f t="shared" si="3"/>
        <v>40892</v>
      </c>
      <c r="BS13" s="7">
        <f t="shared" si="3"/>
        <v>40983</v>
      </c>
      <c r="BT13" s="7">
        <f t="shared" si="3"/>
        <v>41075</v>
      </c>
      <c r="BU13" s="7">
        <f t="shared" si="3"/>
        <v>41167</v>
      </c>
      <c r="BV13" s="7">
        <f t="shared" si="3"/>
        <v>41258</v>
      </c>
      <c r="BW13" s="7">
        <f t="shared" si="3"/>
        <v>41348</v>
      </c>
      <c r="BX13" s="7">
        <f t="shared" si="3"/>
        <v>41440</v>
      </c>
      <c r="BY13" s="7">
        <f t="shared" si="3"/>
        <v>41532</v>
      </c>
      <c r="BZ13" s="7">
        <f t="shared" si="3"/>
        <v>41623</v>
      </c>
      <c r="CA13" s="7">
        <f t="shared" si="3"/>
        <v>41713</v>
      </c>
      <c r="CB13" s="7">
        <f t="shared" si="3"/>
        <v>41805</v>
      </c>
      <c r="CC13" s="7">
        <f t="shared" si="3"/>
        <v>41897</v>
      </c>
      <c r="CD13" s="7">
        <f t="shared" si="3"/>
        <v>41988</v>
      </c>
      <c r="CE13" s="7">
        <f t="shared" si="3"/>
        <v>42078</v>
      </c>
      <c r="CF13" s="7">
        <f t="shared" si="3"/>
        <v>42170</v>
      </c>
      <c r="CG13" s="7">
        <f t="shared" si="3"/>
        <v>42262</v>
      </c>
      <c r="CH13" s="7">
        <f t="shared" si="3"/>
        <v>42353</v>
      </c>
      <c r="CI13" s="7">
        <f t="shared" si="3"/>
        <v>42444</v>
      </c>
      <c r="CJ13" s="7">
        <f t="shared" si="3"/>
        <v>42536</v>
      </c>
      <c r="CK13" s="7">
        <f t="shared" si="3"/>
        <v>42628</v>
      </c>
      <c r="CL13" s="7">
        <f t="shared" si="3"/>
        <v>42719</v>
      </c>
      <c r="CM13" s="7">
        <f t="shared" si="3"/>
        <v>42809</v>
      </c>
      <c r="CN13" s="7">
        <f t="shared" si="3"/>
        <v>42901</v>
      </c>
      <c r="CO13" s="7">
        <f t="shared" si="3"/>
        <v>42993</v>
      </c>
      <c r="CP13" s="7">
        <f t="shared" si="3"/>
        <v>43084</v>
      </c>
      <c r="CQ13" s="7">
        <f t="shared" si="3"/>
        <v>43174</v>
      </c>
      <c r="CR13" s="7">
        <f t="shared" si="3"/>
        <v>43266</v>
      </c>
      <c r="CS13" s="7">
        <f t="shared" si="3"/>
        <v>43358</v>
      </c>
      <c r="CT13" s="7">
        <f t="shared" si="3"/>
        <v>43449</v>
      </c>
      <c r="CU13" s="7">
        <f t="shared" si="3"/>
        <v>43539</v>
      </c>
      <c r="CV13" s="7">
        <f t="shared" si="3"/>
        <v>43631</v>
      </c>
      <c r="CW13" s="7">
        <f t="shared" si="3"/>
        <v>43723</v>
      </c>
      <c r="CX13" s="7">
        <f t="shared" si="3"/>
        <v>43814</v>
      </c>
      <c r="CY13" s="7">
        <f t="shared" si="3"/>
        <v>43905</v>
      </c>
      <c r="CZ13" s="7">
        <f t="shared" si="3"/>
        <v>43997</v>
      </c>
      <c r="DA13" s="7">
        <f t="shared" si="3"/>
        <v>44089</v>
      </c>
      <c r="DB13" s="7">
        <f t="shared" si="3"/>
        <v>44180</v>
      </c>
      <c r="DC13" s="7">
        <f t="shared" si="3"/>
        <v>44270</v>
      </c>
      <c r="DD13" s="7">
        <f t="shared" si="3"/>
        <v>44362</v>
      </c>
      <c r="DE13" s="7">
        <f t="shared" si="3"/>
        <v>44454</v>
      </c>
      <c r="DF13" s="7">
        <f t="shared" si="3"/>
        <v>44545</v>
      </c>
      <c r="DG13" s="7">
        <f t="shared" si="3"/>
        <v>44635</v>
      </c>
      <c r="DH13" s="7">
        <f t="shared" si="3"/>
        <v>44727</v>
      </c>
      <c r="DI13" s="7">
        <f t="shared" si="3"/>
        <v>44819</v>
      </c>
      <c r="DJ13" s="7">
        <f t="shared" si="3"/>
        <v>44910</v>
      </c>
      <c r="DK13" s="7">
        <f t="shared" si="3"/>
        <v>45000</v>
      </c>
      <c r="DL13" s="7">
        <f t="shared" si="3"/>
        <v>45092</v>
      </c>
      <c r="DM13" s="7">
        <f t="shared" si="3"/>
        <v>45184</v>
      </c>
      <c r="DN13" s="7">
        <f t="shared" si="3"/>
        <v>45275</v>
      </c>
      <c r="DO13" s="7">
        <f t="shared" si="3"/>
        <v>45366</v>
      </c>
      <c r="DP13" s="7">
        <f t="shared" si="3"/>
        <v>45458</v>
      </c>
      <c r="DQ13" s="7">
        <f t="shared" si="3"/>
        <v>45550</v>
      </c>
      <c r="DR13" s="7">
        <f t="shared" si="3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4905000</v>
      </c>
      <c r="C17" s="12">
        <f>B20</f>
        <v>4905000</v>
      </c>
      <c r="D17" s="12">
        <f aca="true" t="shared" si="4" ref="D17:BO17">C20</f>
        <v>4905000</v>
      </c>
      <c r="E17" s="12">
        <f t="shared" si="4"/>
        <v>4905000</v>
      </c>
      <c r="F17" s="12">
        <f t="shared" si="4"/>
        <v>4905000</v>
      </c>
      <c r="G17" s="12">
        <f t="shared" si="4"/>
        <v>4905000</v>
      </c>
      <c r="H17" s="12">
        <f t="shared" si="4"/>
        <v>4905000</v>
      </c>
      <c r="I17" s="12">
        <f t="shared" si="4"/>
        <v>4905000</v>
      </c>
      <c r="J17" s="12">
        <f t="shared" si="4"/>
        <v>4905000</v>
      </c>
      <c r="K17" s="12">
        <f t="shared" si="4"/>
        <v>4905000</v>
      </c>
      <c r="L17" s="12">
        <f t="shared" si="4"/>
        <v>4905000</v>
      </c>
      <c r="M17" s="12">
        <f t="shared" si="4"/>
        <v>4905000</v>
      </c>
      <c r="N17" s="12">
        <f t="shared" si="4"/>
        <v>4905000</v>
      </c>
      <c r="O17" s="12">
        <f t="shared" si="4"/>
        <v>4905000</v>
      </c>
      <c r="P17" s="12">
        <f t="shared" si="4"/>
        <v>4905000</v>
      </c>
      <c r="Q17" s="12">
        <f t="shared" si="4"/>
        <v>4905000</v>
      </c>
      <c r="R17" s="12">
        <f t="shared" si="4"/>
        <v>4905000</v>
      </c>
      <c r="S17" s="12">
        <f t="shared" si="4"/>
        <v>4905000</v>
      </c>
      <c r="T17" s="12">
        <f t="shared" si="4"/>
        <v>4905000</v>
      </c>
      <c r="U17" s="12">
        <f t="shared" si="4"/>
        <v>4905000</v>
      </c>
      <c r="V17" s="12">
        <f t="shared" si="4"/>
        <v>4905000</v>
      </c>
      <c r="W17" s="12">
        <f t="shared" si="4"/>
        <v>4905000</v>
      </c>
      <c r="X17" s="12">
        <f t="shared" si="4"/>
        <v>4905000</v>
      </c>
      <c r="Y17" s="12">
        <f t="shared" si="4"/>
        <v>4905000</v>
      </c>
      <c r="Z17" s="12">
        <f t="shared" si="4"/>
        <v>4905000</v>
      </c>
      <c r="AA17" s="12">
        <f t="shared" si="4"/>
        <v>4905000</v>
      </c>
      <c r="AB17" s="12">
        <f t="shared" si="4"/>
        <v>4905000</v>
      </c>
      <c r="AC17" s="12">
        <f t="shared" si="4"/>
        <v>4905000</v>
      </c>
      <c r="AD17" s="12">
        <f t="shared" si="4"/>
        <v>4905000</v>
      </c>
      <c r="AE17" s="12">
        <f t="shared" si="4"/>
        <v>4905000</v>
      </c>
      <c r="AF17" s="12">
        <f t="shared" si="4"/>
        <v>4905000</v>
      </c>
      <c r="AG17" s="12">
        <f t="shared" si="4"/>
        <v>4905000</v>
      </c>
      <c r="AH17" s="12">
        <f t="shared" si="4"/>
        <v>4905000</v>
      </c>
      <c r="AI17" s="12">
        <f t="shared" si="4"/>
        <v>4905000</v>
      </c>
      <c r="AJ17" s="12">
        <f t="shared" si="4"/>
        <v>4905000</v>
      </c>
      <c r="AK17" s="12">
        <f t="shared" si="4"/>
        <v>4905000</v>
      </c>
      <c r="AL17" s="12">
        <f t="shared" si="4"/>
        <v>4905000</v>
      </c>
      <c r="AM17" s="12">
        <f t="shared" si="4"/>
        <v>4905000</v>
      </c>
      <c r="AN17" s="12">
        <f t="shared" si="4"/>
        <v>4905000</v>
      </c>
      <c r="AO17" s="12">
        <f t="shared" si="4"/>
        <v>4905000</v>
      </c>
      <c r="AP17" s="12">
        <f t="shared" si="4"/>
        <v>4905000</v>
      </c>
      <c r="AQ17" s="12">
        <f t="shared" si="4"/>
        <v>4905000</v>
      </c>
      <c r="AR17" s="12">
        <f t="shared" si="4"/>
        <v>4905000</v>
      </c>
      <c r="AS17" s="12">
        <f t="shared" si="4"/>
        <v>4877969</v>
      </c>
      <c r="AT17" s="12">
        <f t="shared" si="4"/>
        <v>4863214.5</v>
      </c>
      <c r="AU17" s="12">
        <f t="shared" si="4"/>
        <v>4848460</v>
      </c>
      <c r="AV17" s="12">
        <f t="shared" si="4"/>
        <v>4832407</v>
      </c>
      <c r="AW17" s="12">
        <f t="shared" si="4"/>
        <v>4816354</v>
      </c>
      <c r="AX17" s="12">
        <f t="shared" si="4"/>
        <v>4798940.5</v>
      </c>
      <c r="AY17" s="12">
        <f t="shared" si="4"/>
        <v>4781527</v>
      </c>
      <c r="AZ17" s="12">
        <f t="shared" si="4"/>
        <v>4762687.5</v>
      </c>
      <c r="BA17" s="12">
        <f t="shared" si="4"/>
        <v>4743848</v>
      </c>
      <c r="BB17" s="12">
        <f t="shared" si="4"/>
        <v>4723515</v>
      </c>
      <c r="BC17" s="12">
        <f t="shared" si="4"/>
        <v>4703182</v>
      </c>
      <c r="BD17" s="12">
        <f t="shared" si="4"/>
        <v>4681284</v>
      </c>
      <c r="BE17" s="12">
        <f t="shared" si="4"/>
        <v>4659386</v>
      </c>
      <c r="BF17" s="12">
        <f t="shared" si="4"/>
        <v>4635849</v>
      </c>
      <c r="BG17" s="12">
        <f t="shared" si="4"/>
        <v>4612312</v>
      </c>
      <c r="BH17" s="12">
        <f t="shared" si="4"/>
        <v>4587058</v>
      </c>
      <c r="BI17" s="12">
        <f t="shared" si="4"/>
        <v>4561804</v>
      </c>
      <c r="BJ17" s="12">
        <f t="shared" si="4"/>
        <v>4534751.5</v>
      </c>
      <c r="BK17" s="12">
        <f t="shared" si="4"/>
        <v>4507699</v>
      </c>
      <c r="BL17" s="12">
        <f t="shared" si="4"/>
        <v>4478763</v>
      </c>
      <c r="BM17" s="12">
        <f t="shared" si="4"/>
        <v>4449827</v>
      </c>
      <c r="BN17" s="12">
        <f t="shared" si="4"/>
        <v>4418918.5</v>
      </c>
      <c r="BO17" s="12">
        <f t="shared" si="4"/>
        <v>4388010</v>
      </c>
      <c r="BP17" s="12">
        <f aca="true" t="shared" si="5" ref="BP17:DR17">BO20</f>
        <v>4355036.5</v>
      </c>
      <c r="BQ17" s="12">
        <f t="shared" si="5"/>
        <v>4322063</v>
      </c>
      <c r="BR17" s="12">
        <f t="shared" si="5"/>
        <v>4286926.5</v>
      </c>
      <c r="BS17" s="12">
        <f t="shared" si="5"/>
        <v>4251790</v>
      </c>
      <c r="BT17" s="12">
        <f t="shared" si="5"/>
        <v>4214389.5</v>
      </c>
      <c r="BU17" s="12">
        <f t="shared" si="5"/>
        <v>4176989</v>
      </c>
      <c r="BV17" s="12">
        <f t="shared" si="5"/>
        <v>4137217.5</v>
      </c>
      <c r="BW17" s="12">
        <f t="shared" si="5"/>
        <v>4097446</v>
      </c>
      <c r="BX17" s="12">
        <f t="shared" si="5"/>
        <v>4055192.5</v>
      </c>
      <c r="BY17" s="12">
        <f t="shared" si="5"/>
        <v>4012939</v>
      </c>
      <c r="BZ17" s="12">
        <f t="shared" si="5"/>
        <v>3968087.5</v>
      </c>
      <c r="CA17" s="12">
        <f>BZ20</f>
        <v>3923236</v>
      </c>
      <c r="CB17" s="12">
        <f t="shared" si="5"/>
        <v>3875664.5</v>
      </c>
      <c r="CC17" s="12">
        <f t="shared" si="5"/>
        <v>3828093</v>
      </c>
      <c r="CD17" s="12">
        <f t="shared" si="5"/>
        <v>3777674.5</v>
      </c>
      <c r="CE17" s="12">
        <f t="shared" si="5"/>
        <v>3727256</v>
      </c>
      <c r="CF17" s="12">
        <f t="shared" si="5"/>
        <v>3673858</v>
      </c>
      <c r="CG17" s="12">
        <f t="shared" si="5"/>
        <v>3620460</v>
      </c>
      <c r="CH17" s="12">
        <f t="shared" si="5"/>
        <v>3563943</v>
      </c>
      <c r="CI17" s="12">
        <f t="shared" si="5"/>
        <v>3507426</v>
      </c>
      <c r="CJ17" s="12">
        <f t="shared" si="5"/>
        <v>3447645</v>
      </c>
      <c r="CK17" s="12">
        <f t="shared" si="5"/>
        <v>3387864</v>
      </c>
      <c r="CL17" s="12">
        <f t="shared" si="5"/>
        <v>3324666.5</v>
      </c>
      <c r="CM17" s="12">
        <f t="shared" si="5"/>
        <v>3261469</v>
      </c>
      <c r="CN17" s="12">
        <f t="shared" si="5"/>
        <v>3194696.5</v>
      </c>
      <c r="CO17" s="12">
        <f t="shared" si="5"/>
        <v>3127924</v>
      </c>
      <c r="CP17" s="12">
        <f t="shared" si="5"/>
        <v>3057410.5</v>
      </c>
      <c r="CQ17" s="12">
        <f t="shared" si="5"/>
        <v>2986897</v>
      </c>
      <c r="CR17" s="12">
        <f t="shared" si="5"/>
        <v>2912468.5</v>
      </c>
      <c r="CS17" s="12">
        <f t="shared" si="5"/>
        <v>2838040</v>
      </c>
      <c r="CT17" s="12">
        <f t="shared" si="5"/>
        <v>2759514.5</v>
      </c>
      <c r="CU17" s="12">
        <f t="shared" si="5"/>
        <v>2680989</v>
      </c>
      <c r="CV17" s="12">
        <f t="shared" si="5"/>
        <v>2598177</v>
      </c>
      <c r="CW17" s="12">
        <f t="shared" si="5"/>
        <v>2515365</v>
      </c>
      <c r="CX17" s="12">
        <f t="shared" si="5"/>
        <v>2428068</v>
      </c>
      <c r="CY17" s="12">
        <f t="shared" si="5"/>
        <v>2340771</v>
      </c>
      <c r="CZ17" s="12">
        <f t="shared" si="5"/>
        <v>2248781</v>
      </c>
      <c r="DA17" s="12">
        <f t="shared" si="5"/>
        <v>2156791</v>
      </c>
      <c r="DB17" s="12">
        <f t="shared" si="5"/>
        <v>2059891</v>
      </c>
      <c r="DC17" s="12">
        <f t="shared" si="5"/>
        <v>1962991</v>
      </c>
      <c r="DD17" s="12">
        <f t="shared" si="5"/>
        <v>1860954</v>
      </c>
      <c r="DE17" s="12">
        <f t="shared" si="5"/>
        <v>1758917</v>
      </c>
      <c r="DF17" s="12">
        <f t="shared" si="5"/>
        <v>1651506</v>
      </c>
      <c r="DG17" s="12">
        <f t="shared" si="5"/>
        <v>1544095</v>
      </c>
      <c r="DH17" s="12">
        <f t="shared" si="5"/>
        <v>1431061.5</v>
      </c>
      <c r="DI17" s="12">
        <f t="shared" si="5"/>
        <v>1318028</v>
      </c>
      <c r="DJ17" s="12">
        <f t="shared" si="5"/>
        <v>1199112.5</v>
      </c>
      <c r="DK17" s="12">
        <f t="shared" si="5"/>
        <v>1080197</v>
      </c>
      <c r="DL17" s="12">
        <f t="shared" si="5"/>
        <v>955128</v>
      </c>
      <c r="DM17" s="12">
        <f t="shared" si="5"/>
        <v>830059</v>
      </c>
      <c r="DN17" s="12">
        <f t="shared" si="5"/>
        <v>698553</v>
      </c>
      <c r="DO17" s="12">
        <f t="shared" si="5"/>
        <v>567047</v>
      </c>
      <c r="DP17" s="12">
        <f t="shared" si="5"/>
        <v>428807.5</v>
      </c>
      <c r="DQ17" s="12">
        <f t="shared" si="5"/>
        <v>290568</v>
      </c>
      <c r="DR17" s="12">
        <f t="shared" si="5"/>
        <v>145284</v>
      </c>
    </row>
    <row r="18" spans="1:122" s="12" customFormat="1" ht="12.75">
      <c r="A18" s="12" t="s">
        <v>35</v>
      </c>
      <c r="B18" s="12">
        <f>ROUND((B17/4)*9.1%,0)</f>
        <v>111589</v>
      </c>
      <c r="C18" s="12">
        <f>ROUND((C17/2)*9.1%,0)</f>
        <v>223178</v>
      </c>
      <c r="D18" s="12">
        <f>ROUND((D17/2)*9.1%,0)</f>
        <v>223178</v>
      </c>
      <c r="E18" s="12">
        <f aca="true" t="shared" si="6" ref="E18:AR18">ROUND((E17/2)*9.1%,0)</f>
        <v>223178</v>
      </c>
      <c r="F18" s="12">
        <f t="shared" si="6"/>
        <v>223178</v>
      </c>
      <c r="G18" s="12">
        <f t="shared" si="6"/>
        <v>223178</v>
      </c>
      <c r="H18" s="12">
        <f t="shared" si="6"/>
        <v>223178</v>
      </c>
      <c r="I18" s="12">
        <f t="shared" si="6"/>
        <v>223178</v>
      </c>
      <c r="J18" s="12">
        <f t="shared" si="6"/>
        <v>223178</v>
      </c>
      <c r="K18" s="12">
        <f t="shared" si="6"/>
        <v>223178</v>
      </c>
      <c r="L18" s="12">
        <f t="shared" si="6"/>
        <v>223178</v>
      </c>
      <c r="M18" s="12">
        <f t="shared" si="6"/>
        <v>223178</v>
      </c>
      <c r="N18" s="12">
        <f t="shared" si="6"/>
        <v>223178</v>
      </c>
      <c r="O18" s="12">
        <f t="shared" si="6"/>
        <v>223178</v>
      </c>
      <c r="P18" s="12">
        <f t="shared" si="6"/>
        <v>223178</v>
      </c>
      <c r="Q18" s="12">
        <f t="shared" si="6"/>
        <v>223178</v>
      </c>
      <c r="R18" s="12">
        <f t="shared" si="6"/>
        <v>223178</v>
      </c>
      <c r="S18" s="12">
        <f t="shared" si="6"/>
        <v>223178</v>
      </c>
      <c r="T18" s="12">
        <f t="shared" si="6"/>
        <v>223178</v>
      </c>
      <c r="U18" s="12">
        <f t="shared" si="6"/>
        <v>223178</v>
      </c>
      <c r="V18" s="12">
        <f t="shared" si="6"/>
        <v>223178</v>
      </c>
      <c r="W18" s="12">
        <f t="shared" si="6"/>
        <v>223178</v>
      </c>
      <c r="X18" s="12">
        <f t="shared" si="6"/>
        <v>223178</v>
      </c>
      <c r="Y18" s="12">
        <f t="shared" si="6"/>
        <v>223178</v>
      </c>
      <c r="Z18" s="12">
        <f t="shared" si="6"/>
        <v>223178</v>
      </c>
      <c r="AA18" s="12">
        <f t="shared" si="6"/>
        <v>223178</v>
      </c>
      <c r="AB18" s="12">
        <f t="shared" si="6"/>
        <v>223178</v>
      </c>
      <c r="AC18" s="12">
        <f t="shared" si="6"/>
        <v>223178</v>
      </c>
      <c r="AD18" s="12">
        <f t="shared" si="6"/>
        <v>223178</v>
      </c>
      <c r="AE18" s="12">
        <f t="shared" si="6"/>
        <v>223178</v>
      </c>
      <c r="AF18" s="12">
        <f t="shared" si="6"/>
        <v>223178</v>
      </c>
      <c r="AG18" s="12">
        <f t="shared" si="6"/>
        <v>223178</v>
      </c>
      <c r="AH18" s="12">
        <f t="shared" si="6"/>
        <v>223178</v>
      </c>
      <c r="AI18" s="12">
        <f t="shared" si="6"/>
        <v>223178</v>
      </c>
      <c r="AJ18" s="12">
        <f t="shared" si="6"/>
        <v>223178</v>
      </c>
      <c r="AK18" s="12">
        <f t="shared" si="6"/>
        <v>223178</v>
      </c>
      <c r="AL18" s="12">
        <f t="shared" si="6"/>
        <v>223178</v>
      </c>
      <c r="AM18" s="12">
        <f t="shared" si="6"/>
        <v>223178</v>
      </c>
      <c r="AN18" s="12">
        <f t="shared" si="6"/>
        <v>223178</v>
      </c>
      <c r="AO18" s="12">
        <f t="shared" si="6"/>
        <v>223178</v>
      </c>
      <c r="AP18" s="12">
        <f t="shared" si="6"/>
        <v>223178</v>
      </c>
      <c r="AQ18" s="12">
        <f t="shared" si="6"/>
        <v>223178</v>
      </c>
      <c r="AR18" s="12">
        <f t="shared" si="6"/>
        <v>223178</v>
      </c>
      <c r="AS18" s="12">
        <f>ROUND((AS17/4)*9.1%,0)</f>
        <v>110974</v>
      </c>
      <c r="AT18" s="12">
        <f>ROUND((AS17/4)*9.1%,0)</f>
        <v>110974</v>
      </c>
      <c r="AU18" s="12">
        <f>ROUND((AU17/4)*9.1%,0)</f>
        <v>110302</v>
      </c>
      <c r="AV18" s="12">
        <f>ROUND((AU17/4)*9.1%,0)</f>
        <v>110302</v>
      </c>
      <c r="AW18" s="12">
        <f>ROUND((AW17/4)*9.1%,0)</f>
        <v>109572</v>
      </c>
      <c r="AX18" s="12">
        <f>ROUND((AW17/4)*9.1%,0)</f>
        <v>109572</v>
      </c>
      <c r="AY18" s="12">
        <f>ROUND((AY17/4)*9.1%,0)</f>
        <v>108780</v>
      </c>
      <c r="AZ18" s="12">
        <f>ROUND((AY17/4)*9.1%,0)</f>
        <v>108780</v>
      </c>
      <c r="BA18" s="12">
        <f>ROUND((BA17/4)*9.1%,0)</f>
        <v>107923</v>
      </c>
      <c r="BB18" s="12">
        <f>ROUND((BA17/4)*9.1%,0)</f>
        <v>107923</v>
      </c>
      <c r="BC18" s="12">
        <f>ROUND((BC17/4)*9.1%,0)</f>
        <v>106997</v>
      </c>
      <c r="BD18" s="12">
        <f>ROUND((BC17/4)*9.1%,0)</f>
        <v>106997</v>
      </c>
      <c r="BE18" s="12">
        <f>ROUND((BE17/4)*9.1%,0)</f>
        <v>106001</v>
      </c>
      <c r="BF18" s="12">
        <f>ROUND((BE17/4)*9.1%,0)</f>
        <v>106001</v>
      </c>
      <c r="BG18" s="12">
        <f>ROUND((BG17/4)*9.1%,0)</f>
        <v>104930</v>
      </c>
      <c r="BH18" s="12">
        <f>ROUND((BG17/4)*9.1%,0)</f>
        <v>104930</v>
      </c>
      <c r="BI18" s="12">
        <f>ROUND((BI17/4)*9.1%,0)</f>
        <v>103781</v>
      </c>
      <c r="BJ18" s="12">
        <f>ROUND((BI17/4)*9.1%,0)</f>
        <v>103781</v>
      </c>
      <c r="BK18" s="12">
        <f>ROUND((BK17/4)*9.1%,0)</f>
        <v>102550</v>
      </c>
      <c r="BL18" s="12">
        <f>ROUND((BK17/4)*9.1%,0)</f>
        <v>102550</v>
      </c>
      <c r="BM18" s="12">
        <f>ROUND((BM17/4)*9.1%,0)</f>
        <v>101234</v>
      </c>
      <c r="BN18" s="12">
        <f>ROUND((BM17/4)*9.1%,0)</f>
        <v>101234</v>
      </c>
      <c r="BO18" s="12">
        <f>ROUND((BO17/4)*9.1%,0)</f>
        <v>99827</v>
      </c>
      <c r="BP18" s="12">
        <f>ROUND((BO17/4)*9.1%,0)</f>
        <v>99827</v>
      </c>
      <c r="BQ18" s="12">
        <f>ROUND((BQ17/4)*9.1%,0)</f>
        <v>98327</v>
      </c>
      <c r="BR18" s="12">
        <f>ROUND((BQ17/4)*9.1%,0)</f>
        <v>98327</v>
      </c>
      <c r="BS18" s="12">
        <f>ROUND((BS17/4)*9.1%,0)</f>
        <v>96728</v>
      </c>
      <c r="BT18" s="12">
        <f>ROUND((BS17/4)*9.1%,0)</f>
        <v>96728</v>
      </c>
      <c r="BU18" s="12">
        <f>ROUND((BU17/4)*9.1%,0)</f>
        <v>95026</v>
      </c>
      <c r="BV18" s="12">
        <f>ROUND((BU17/4)*9.1%,0)</f>
        <v>95026</v>
      </c>
      <c r="BW18" s="12">
        <f>ROUND((BW17/4)*9.1%,0)</f>
        <v>93217</v>
      </c>
      <c r="BX18" s="12">
        <f>ROUND((BW17/4)*9.1%,0)</f>
        <v>93217</v>
      </c>
      <c r="BY18" s="12">
        <f>ROUND((BY17/4)*9.1%,0)</f>
        <v>91294</v>
      </c>
      <c r="BZ18" s="12">
        <f>ROUND((BY17/4)*9.1%,0)</f>
        <v>91294</v>
      </c>
      <c r="CA18" s="12">
        <f>ROUND((CA17/4)*9.1%,0)</f>
        <v>89254</v>
      </c>
      <c r="CB18" s="12">
        <f>ROUND((CA17/4)*9.1%,0)</f>
        <v>89254</v>
      </c>
      <c r="CC18" s="12">
        <f>ROUND((CC17/4)*9.1%,0)</f>
        <v>87089</v>
      </c>
      <c r="CD18" s="12">
        <f>ROUND((CC17/4)*9.1%,0)</f>
        <v>87089</v>
      </c>
      <c r="CE18" s="12">
        <f>ROUND((CE17/4)*9.1%,0)</f>
        <v>84795</v>
      </c>
      <c r="CF18" s="12">
        <f>ROUND((CE17/4)*9.1%,0)</f>
        <v>84795</v>
      </c>
      <c r="CG18" s="12">
        <f>ROUND((CG17/4)*9.1%,0)</f>
        <v>82365</v>
      </c>
      <c r="CH18" s="12">
        <f>ROUND((CG17/4)*9.1%,0)</f>
        <v>82365</v>
      </c>
      <c r="CI18" s="12">
        <f>ROUND((CI17/4)*9.1%,0)</f>
        <v>79794</v>
      </c>
      <c r="CJ18" s="12">
        <f>ROUND((CI17/4)*9.1%,0)</f>
        <v>79794</v>
      </c>
      <c r="CK18" s="12">
        <f>ROUND((CK17/4)*9.1%,0)</f>
        <v>77074</v>
      </c>
      <c r="CL18" s="12">
        <f>ROUND((CK17/4)*9.1%,0)</f>
        <v>77074</v>
      </c>
      <c r="CM18" s="12">
        <f>ROUND((CM17/4)*9.1%,0)</f>
        <v>74198</v>
      </c>
      <c r="CN18" s="12">
        <f>ROUND((CM17/4)*9.1%,0)</f>
        <v>74198</v>
      </c>
      <c r="CO18" s="12">
        <f>ROUND((CO17/4)*9.1%,0)</f>
        <v>71160</v>
      </c>
      <c r="CP18" s="12">
        <f>ROUND((CO17/4)*9.1%,0)</f>
        <v>71160</v>
      </c>
      <c r="CQ18" s="12">
        <f>ROUND((CQ17/4)*9.1%,0)</f>
        <v>67952</v>
      </c>
      <c r="CR18" s="12">
        <f>ROUND((CQ17/4)*9.1%,0)</f>
        <v>67952</v>
      </c>
      <c r="CS18" s="12">
        <f>ROUND((CS17/4)*9.1%,0)</f>
        <v>64565</v>
      </c>
      <c r="CT18" s="12">
        <f>ROUND((CS17/4)*9.1%,0)</f>
        <v>64565</v>
      </c>
      <c r="CU18" s="12">
        <f>ROUND((CU17/4)*9.1%,0)</f>
        <v>60992</v>
      </c>
      <c r="CV18" s="12">
        <f>ROUND((CU17/4)*9.1%,0)</f>
        <v>60992</v>
      </c>
      <c r="CW18" s="12">
        <f>ROUND((CW17/4)*9.1%,0)</f>
        <v>57225</v>
      </c>
      <c r="CX18" s="12">
        <f>ROUND((CW17/4)*9.1%,0)</f>
        <v>57225</v>
      </c>
      <c r="CY18" s="12">
        <f>ROUND((CY17/4)*9.1%,0)</f>
        <v>53253</v>
      </c>
      <c r="CZ18" s="12">
        <f>ROUND((CY17/4)*9.1%,0)</f>
        <v>53253</v>
      </c>
      <c r="DA18" s="12">
        <f>ROUND((DA17/4)*9.1%,0)</f>
        <v>49067</v>
      </c>
      <c r="DB18" s="12">
        <f>ROUND((DA17/4)*9.1%,0)</f>
        <v>49067</v>
      </c>
      <c r="DC18" s="12">
        <f>ROUND((DC17/4)*9.1%,0)</f>
        <v>44658</v>
      </c>
      <c r="DD18" s="12">
        <f>ROUND((DC17/4)*9.1%,0)</f>
        <v>44658</v>
      </c>
      <c r="DE18" s="12">
        <f>ROUND((DE17/4)*9.1%,0)</f>
        <v>40015</v>
      </c>
      <c r="DF18" s="12">
        <f>ROUND((DE17/4)*9.1%,0)</f>
        <v>40015</v>
      </c>
      <c r="DG18" s="12">
        <f>ROUND((DG17/4)*9.1%,0)</f>
        <v>35128</v>
      </c>
      <c r="DH18" s="12">
        <f>ROUND((DG17/4)*9.1%,0)</f>
        <v>35128</v>
      </c>
      <c r="DI18" s="12">
        <f>ROUND((DI17/4)*9.1%,0)</f>
        <v>29985</v>
      </c>
      <c r="DJ18" s="12">
        <f>ROUND((DI17/4)*9.1%,0)</f>
        <v>29985</v>
      </c>
      <c r="DK18" s="12">
        <f>ROUND((DK17/4)*9.1%,0)</f>
        <v>24574</v>
      </c>
      <c r="DL18" s="12">
        <f>ROUND((DK17/4)*9.1%,0)</f>
        <v>24574</v>
      </c>
      <c r="DM18" s="12">
        <f>ROUND((DM17/4)*9.1%,0)</f>
        <v>18884</v>
      </c>
      <c r="DN18" s="12">
        <f>ROUND((DM17/4)*9.1%,0)</f>
        <v>18884</v>
      </c>
      <c r="DO18" s="12">
        <f>ROUND((DO17/4)*9.1%,0)</f>
        <v>12900</v>
      </c>
      <c r="DP18" s="12">
        <f>ROUND((DO17/4)*9.1%,0)</f>
        <v>12900</v>
      </c>
      <c r="DQ18" s="12">
        <f>ROUND((DQ17/4)*9.1%,0)</f>
        <v>6610</v>
      </c>
      <c r="DR18" s="12">
        <f>ROUND((DQ17/4)*9.1%,0)</f>
        <v>6610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VLOOKUP(AR15,Kelsey,2)</f>
        <v>27031</v>
      </c>
      <c r="AS19" s="12">
        <f>VLOOKUP(AT15,Kelsey,2)/2</f>
        <v>14754.5</v>
      </c>
      <c r="AT19" s="12">
        <f>VLOOKUP(AT15,Kelsey,2)/2</f>
        <v>14754.5</v>
      </c>
      <c r="AU19" s="12">
        <f>VLOOKUP(AV15,Kelsey,2)/2</f>
        <v>16053</v>
      </c>
      <c r="AV19" s="12">
        <f>VLOOKUP(AV15,Kelsey,2)/2</f>
        <v>16053</v>
      </c>
      <c r="AW19" s="12">
        <f>VLOOKUP(AX15,Kelsey,2)/2</f>
        <v>17413.5</v>
      </c>
      <c r="AX19" s="12">
        <f>VLOOKUP(AX15,Kelsey,2)/2</f>
        <v>17413.5</v>
      </c>
      <c r="AY19" s="12">
        <f>VLOOKUP(AZ15,Kelsey,2)/2</f>
        <v>18839.5</v>
      </c>
      <c r="AZ19" s="12">
        <f>VLOOKUP(AZ15,Kelsey,2)/2</f>
        <v>18839.5</v>
      </c>
      <c r="BA19" s="12">
        <f>VLOOKUP(BB15,Kelsey,2)/2</f>
        <v>20333</v>
      </c>
      <c r="BB19" s="12">
        <f>VLOOKUP(BB15,Kelsey,2)/2</f>
        <v>20333</v>
      </c>
      <c r="BC19" s="12">
        <f>VLOOKUP(BD15,Kelsey,2)/2</f>
        <v>21898</v>
      </c>
      <c r="BD19" s="12">
        <f>VLOOKUP(BD15,Kelsey,2)/2</f>
        <v>21898</v>
      </c>
      <c r="BE19" s="12">
        <f>VLOOKUP(BF15,Kelsey,2)/2</f>
        <v>23537</v>
      </c>
      <c r="BF19" s="12">
        <f>VLOOKUP(BF15,Kelsey,2)/2</f>
        <v>23537</v>
      </c>
      <c r="BG19" s="12">
        <f>VLOOKUP(BH15,Kelsey,2)/2</f>
        <v>25254</v>
      </c>
      <c r="BH19" s="12">
        <f>VLOOKUP(BH15,Kelsey,2)/2</f>
        <v>25254</v>
      </c>
      <c r="BI19" s="12">
        <f>VLOOKUP(BJ15,Kelsey,2)/2</f>
        <v>27052.5</v>
      </c>
      <c r="BJ19" s="12">
        <f>VLOOKUP(BJ15,Kelsey,2)/2</f>
        <v>27052.5</v>
      </c>
      <c r="BK19" s="12">
        <f>VLOOKUP(BL15,Kelsey,2)/2</f>
        <v>28936</v>
      </c>
      <c r="BL19" s="12">
        <f>VLOOKUP(BL15,Kelsey,2)/2</f>
        <v>28936</v>
      </c>
      <c r="BM19" s="12">
        <f>VLOOKUP(BN15,Kelsey,2)/2</f>
        <v>30908.5</v>
      </c>
      <c r="BN19" s="12">
        <f>VLOOKUP(BN15,Kelsey,2)/2</f>
        <v>30908.5</v>
      </c>
      <c r="BO19" s="12">
        <f>VLOOKUP(BP15,Kelsey,2)/2</f>
        <v>32973.5</v>
      </c>
      <c r="BP19" s="12">
        <f>VLOOKUP(BP15,Kelsey,2)/2</f>
        <v>32973.5</v>
      </c>
      <c r="BQ19" s="12">
        <f>VLOOKUP(BR15,Kelsey,2)/2</f>
        <v>35136.5</v>
      </c>
      <c r="BR19" s="12">
        <f>VLOOKUP(BR15,Kelsey,2)/2</f>
        <v>35136.5</v>
      </c>
      <c r="BS19" s="12">
        <f>VLOOKUP(BT15,Kelsey,2)/2</f>
        <v>37400.5</v>
      </c>
      <c r="BT19" s="12">
        <f>VLOOKUP(BT15,Kelsey,2)/2</f>
        <v>37400.5</v>
      </c>
      <c r="BU19" s="12">
        <f>VLOOKUP(BV15,Kelsey,2)/2</f>
        <v>39771.5</v>
      </c>
      <c r="BV19" s="12">
        <f>VLOOKUP(BV15,Kelsey,2)/2</f>
        <v>39771.5</v>
      </c>
      <c r="BW19" s="12">
        <f>VLOOKUP(BX15,Kelsey,2)/2</f>
        <v>42253.5</v>
      </c>
      <c r="BX19" s="12">
        <f>VLOOKUP(BX15,Kelsey,2)/2</f>
        <v>42253.5</v>
      </c>
      <c r="BY19" s="12">
        <f>VLOOKUP(BZ15,Kelsey,2)/2</f>
        <v>44851.5</v>
      </c>
      <c r="BZ19" s="12">
        <f>VLOOKUP(BZ15,Kelsey,2)/2</f>
        <v>44851.5</v>
      </c>
      <c r="CA19" s="12">
        <f>VLOOKUP(CB15,Kelsey,2)/2</f>
        <v>47571.5</v>
      </c>
      <c r="CB19" s="12">
        <f>VLOOKUP(CB15,Kelsey,2)/2</f>
        <v>47571.5</v>
      </c>
      <c r="CC19" s="12">
        <f>VLOOKUP(CD15,Kelsey,2)/2</f>
        <v>50418.5</v>
      </c>
      <c r="CD19" s="12">
        <f>VLOOKUP(CD15,Kelsey,2)/2</f>
        <v>50418.5</v>
      </c>
      <c r="CE19" s="12">
        <f>VLOOKUP(CF15,Kelsey,2)/2</f>
        <v>53398</v>
      </c>
      <c r="CF19" s="12">
        <f>VLOOKUP(CF15,Kelsey,2)/2</f>
        <v>53398</v>
      </c>
      <c r="CG19" s="12">
        <f>VLOOKUP(CH15,Kelsey,2)/2</f>
        <v>56517</v>
      </c>
      <c r="CH19" s="12">
        <f>VLOOKUP(CH15,Kelsey,2)/2</f>
        <v>56517</v>
      </c>
      <c r="CI19" s="12">
        <f>VLOOKUP(CJ15,Kelsey,2)/2</f>
        <v>59781</v>
      </c>
      <c r="CJ19" s="12">
        <f>VLOOKUP(CJ15,Kelsey,2)/2</f>
        <v>59781</v>
      </c>
      <c r="CK19" s="12">
        <f>VLOOKUP(CL15,Kelsey,2)/2</f>
        <v>63197.5</v>
      </c>
      <c r="CL19" s="12">
        <f>VLOOKUP(CL15,Kelsey,2)/2</f>
        <v>63197.5</v>
      </c>
      <c r="CM19" s="12">
        <f>VLOOKUP(CN15,Kelsey,2)/2</f>
        <v>66772.5</v>
      </c>
      <c r="CN19" s="12">
        <f>VLOOKUP(CN15,Kelsey,2)/2</f>
        <v>66772.5</v>
      </c>
      <c r="CO19" s="12">
        <f>VLOOKUP(CP15,Kelsey,2)/2</f>
        <v>70513.5</v>
      </c>
      <c r="CP19" s="12">
        <f>VLOOKUP(CP15,Kelsey,2)/2</f>
        <v>70513.5</v>
      </c>
      <c r="CQ19" s="12">
        <f>VLOOKUP(CR15,Kelsey,2)/2</f>
        <v>74428.5</v>
      </c>
      <c r="CR19" s="12">
        <f>VLOOKUP(CR15,Kelsey,2)/2</f>
        <v>74428.5</v>
      </c>
      <c r="CS19" s="12">
        <f>VLOOKUP(CT15,Kelsey,2)/2</f>
        <v>78525.5</v>
      </c>
      <c r="CT19" s="12">
        <f>VLOOKUP(CT15,Kelsey,2)/2</f>
        <v>78525.5</v>
      </c>
      <c r="CU19" s="12">
        <f>VLOOKUP(CV15,Kelsey,2)/2</f>
        <v>82812</v>
      </c>
      <c r="CV19" s="12">
        <f>VLOOKUP(CV15,Kelsey,2)/2</f>
        <v>82812</v>
      </c>
      <c r="CW19" s="12">
        <f>VLOOKUP(CX15,Kelsey,2)/2</f>
        <v>87297</v>
      </c>
      <c r="CX19" s="12">
        <f>VLOOKUP(CX15,Kelsey,2)/2</f>
        <v>87297</v>
      </c>
      <c r="CY19" s="12">
        <f>VLOOKUP(CZ15,Kelsey,2)/2</f>
        <v>91990</v>
      </c>
      <c r="CZ19" s="12">
        <f>VLOOKUP(CZ15,Kelsey,2)/2</f>
        <v>91990</v>
      </c>
      <c r="DA19" s="12">
        <f>VLOOKUP(DB15,Kelsey,2)/2</f>
        <v>96900</v>
      </c>
      <c r="DB19" s="12">
        <f>VLOOKUP(DB15,Kelsey,2)/2</f>
        <v>96900</v>
      </c>
      <c r="DC19" s="12">
        <f>VLOOKUP(DD15,Kelsey,2)/2</f>
        <v>102037</v>
      </c>
      <c r="DD19" s="12">
        <f>VLOOKUP(DD15,Kelsey,2)/2</f>
        <v>102037</v>
      </c>
      <c r="DE19" s="12">
        <f>VLOOKUP(DF15,Kelsey,2)/2</f>
        <v>107411</v>
      </c>
      <c r="DF19" s="12">
        <f>VLOOKUP(DF15,Kelsey,2)/2</f>
        <v>107411</v>
      </c>
      <c r="DG19" s="12">
        <f>VLOOKUP(DH15,Kelsey,2)/2</f>
        <v>113033.5</v>
      </c>
      <c r="DH19" s="12">
        <f>VLOOKUP(DH15,Kelsey,2)/2</f>
        <v>113033.5</v>
      </c>
      <c r="DI19" s="12">
        <f>VLOOKUP(DJ15,Kelsey,2)/2</f>
        <v>118915.5</v>
      </c>
      <c r="DJ19" s="12">
        <f>VLOOKUP(DJ15,Kelsey,2)/2</f>
        <v>118915.5</v>
      </c>
      <c r="DK19" s="12">
        <f>VLOOKUP(DL15,Kelsey,2)/2</f>
        <v>125069</v>
      </c>
      <c r="DL19" s="12">
        <f>VLOOKUP(DL15,Kelsey,2)/2</f>
        <v>125069</v>
      </c>
      <c r="DM19" s="12">
        <f>VLOOKUP(DN15,Kelsey,2)/2</f>
        <v>131506</v>
      </c>
      <c r="DN19" s="12">
        <f>VLOOKUP(DN15,Kelsey,2)/2</f>
        <v>131506</v>
      </c>
      <c r="DO19" s="12">
        <f>VLOOKUP(DP15,Kelsey,2)/2</f>
        <v>138239.5</v>
      </c>
      <c r="DP19" s="12">
        <f>VLOOKUP(DP15,Kelsey,2)/2</f>
        <v>138239.5</v>
      </c>
      <c r="DQ19" s="12">
        <f>VLOOKUP(DR15,Kelsey,2)/2</f>
        <v>145284</v>
      </c>
      <c r="DR19" s="12">
        <f>VLOOKUP(DR15,Kelsey,2)/2</f>
        <v>145284</v>
      </c>
    </row>
    <row r="20" spans="1:122" s="12" customFormat="1" ht="12.75">
      <c r="A20" s="12" t="s">
        <v>37</v>
      </c>
      <c r="B20" s="12">
        <f>B17-B19</f>
        <v>4905000</v>
      </c>
      <c r="C20" s="12">
        <f aca="true" t="shared" si="7" ref="C20:BN20">C17-C19</f>
        <v>4905000</v>
      </c>
      <c r="D20" s="12">
        <f t="shared" si="7"/>
        <v>4905000</v>
      </c>
      <c r="E20" s="12">
        <f t="shared" si="7"/>
        <v>4905000</v>
      </c>
      <c r="F20" s="12">
        <f t="shared" si="7"/>
        <v>4905000</v>
      </c>
      <c r="G20" s="12">
        <f t="shared" si="7"/>
        <v>4905000</v>
      </c>
      <c r="H20" s="12">
        <f t="shared" si="7"/>
        <v>4905000</v>
      </c>
      <c r="I20" s="12">
        <f t="shared" si="7"/>
        <v>4905000</v>
      </c>
      <c r="J20" s="12">
        <f t="shared" si="7"/>
        <v>4905000</v>
      </c>
      <c r="K20" s="12">
        <f t="shared" si="7"/>
        <v>4905000</v>
      </c>
      <c r="L20" s="12">
        <f t="shared" si="7"/>
        <v>4905000</v>
      </c>
      <c r="M20" s="12">
        <f t="shared" si="7"/>
        <v>4905000</v>
      </c>
      <c r="N20" s="12">
        <f t="shared" si="7"/>
        <v>4905000</v>
      </c>
      <c r="O20" s="12">
        <f t="shared" si="7"/>
        <v>4905000</v>
      </c>
      <c r="P20" s="12">
        <f t="shared" si="7"/>
        <v>4905000</v>
      </c>
      <c r="Q20" s="12">
        <f t="shared" si="7"/>
        <v>4905000</v>
      </c>
      <c r="R20" s="12">
        <f t="shared" si="7"/>
        <v>4905000</v>
      </c>
      <c r="S20" s="12">
        <f t="shared" si="7"/>
        <v>4905000</v>
      </c>
      <c r="T20" s="12">
        <f t="shared" si="7"/>
        <v>4905000</v>
      </c>
      <c r="U20" s="12">
        <f t="shared" si="7"/>
        <v>4905000</v>
      </c>
      <c r="V20" s="12">
        <f t="shared" si="7"/>
        <v>4905000</v>
      </c>
      <c r="W20" s="12">
        <f t="shared" si="7"/>
        <v>4905000</v>
      </c>
      <c r="X20" s="12">
        <f t="shared" si="7"/>
        <v>4905000</v>
      </c>
      <c r="Y20" s="12">
        <f t="shared" si="7"/>
        <v>4905000</v>
      </c>
      <c r="Z20" s="12">
        <f t="shared" si="7"/>
        <v>4905000</v>
      </c>
      <c r="AA20" s="12">
        <f t="shared" si="7"/>
        <v>4905000</v>
      </c>
      <c r="AB20" s="12">
        <f t="shared" si="7"/>
        <v>4905000</v>
      </c>
      <c r="AC20" s="12">
        <f t="shared" si="7"/>
        <v>4905000</v>
      </c>
      <c r="AD20" s="12">
        <f t="shared" si="7"/>
        <v>4905000</v>
      </c>
      <c r="AE20" s="12">
        <f t="shared" si="7"/>
        <v>4905000</v>
      </c>
      <c r="AF20" s="12">
        <f t="shared" si="7"/>
        <v>4905000</v>
      </c>
      <c r="AG20" s="12">
        <f t="shared" si="7"/>
        <v>4905000</v>
      </c>
      <c r="AH20" s="12">
        <f t="shared" si="7"/>
        <v>4905000</v>
      </c>
      <c r="AI20" s="12">
        <f t="shared" si="7"/>
        <v>4905000</v>
      </c>
      <c r="AJ20" s="12">
        <f t="shared" si="7"/>
        <v>4905000</v>
      </c>
      <c r="AK20" s="12">
        <f t="shared" si="7"/>
        <v>4905000</v>
      </c>
      <c r="AL20" s="12">
        <f t="shared" si="7"/>
        <v>4905000</v>
      </c>
      <c r="AM20" s="12">
        <f t="shared" si="7"/>
        <v>4905000</v>
      </c>
      <c r="AN20" s="12">
        <f t="shared" si="7"/>
        <v>4905000</v>
      </c>
      <c r="AO20" s="12">
        <f t="shared" si="7"/>
        <v>4905000</v>
      </c>
      <c r="AP20" s="12">
        <f t="shared" si="7"/>
        <v>4905000</v>
      </c>
      <c r="AQ20" s="12">
        <f t="shared" si="7"/>
        <v>4905000</v>
      </c>
      <c r="AR20" s="12">
        <f t="shared" si="7"/>
        <v>4877969</v>
      </c>
      <c r="AS20" s="12">
        <f t="shared" si="7"/>
        <v>4863214.5</v>
      </c>
      <c r="AT20" s="12">
        <f t="shared" si="7"/>
        <v>4848460</v>
      </c>
      <c r="AU20" s="12">
        <f t="shared" si="7"/>
        <v>4832407</v>
      </c>
      <c r="AV20" s="12">
        <f t="shared" si="7"/>
        <v>4816354</v>
      </c>
      <c r="AW20" s="12">
        <f t="shared" si="7"/>
        <v>4798940.5</v>
      </c>
      <c r="AX20" s="12">
        <f t="shared" si="7"/>
        <v>4781527</v>
      </c>
      <c r="AY20" s="12">
        <f t="shared" si="7"/>
        <v>4762687.5</v>
      </c>
      <c r="AZ20" s="12">
        <f t="shared" si="7"/>
        <v>4743848</v>
      </c>
      <c r="BA20" s="12">
        <f t="shared" si="7"/>
        <v>4723515</v>
      </c>
      <c r="BB20" s="12">
        <f t="shared" si="7"/>
        <v>4703182</v>
      </c>
      <c r="BC20" s="12">
        <f t="shared" si="7"/>
        <v>4681284</v>
      </c>
      <c r="BD20" s="12">
        <f t="shared" si="7"/>
        <v>4659386</v>
      </c>
      <c r="BE20" s="12">
        <f t="shared" si="7"/>
        <v>4635849</v>
      </c>
      <c r="BF20" s="12">
        <f t="shared" si="7"/>
        <v>4612312</v>
      </c>
      <c r="BG20" s="12">
        <f t="shared" si="7"/>
        <v>4587058</v>
      </c>
      <c r="BH20" s="12">
        <f t="shared" si="7"/>
        <v>4561804</v>
      </c>
      <c r="BI20" s="12">
        <f t="shared" si="7"/>
        <v>4534751.5</v>
      </c>
      <c r="BJ20" s="12">
        <f t="shared" si="7"/>
        <v>4507699</v>
      </c>
      <c r="BK20" s="12">
        <f t="shared" si="7"/>
        <v>4478763</v>
      </c>
      <c r="BL20" s="12">
        <f t="shared" si="7"/>
        <v>4449827</v>
      </c>
      <c r="BM20" s="12">
        <f t="shared" si="7"/>
        <v>4418918.5</v>
      </c>
      <c r="BN20" s="12">
        <f t="shared" si="7"/>
        <v>4388010</v>
      </c>
      <c r="BO20" s="12">
        <f aca="true" t="shared" si="8" ref="BO20:DR20">BO17-BO19</f>
        <v>4355036.5</v>
      </c>
      <c r="BP20" s="12">
        <f t="shared" si="8"/>
        <v>4322063</v>
      </c>
      <c r="BQ20" s="12">
        <f t="shared" si="8"/>
        <v>4286926.5</v>
      </c>
      <c r="BR20" s="12">
        <f t="shared" si="8"/>
        <v>4251790</v>
      </c>
      <c r="BS20" s="12">
        <f t="shared" si="8"/>
        <v>4214389.5</v>
      </c>
      <c r="BT20" s="12">
        <f t="shared" si="8"/>
        <v>4176989</v>
      </c>
      <c r="BU20" s="12">
        <f t="shared" si="8"/>
        <v>4137217.5</v>
      </c>
      <c r="BV20" s="12">
        <f t="shared" si="8"/>
        <v>4097446</v>
      </c>
      <c r="BW20" s="12">
        <f t="shared" si="8"/>
        <v>4055192.5</v>
      </c>
      <c r="BX20" s="12">
        <f t="shared" si="8"/>
        <v>4012939</v>
      </c>
      <c r="BY20" s="12">
        <f t="shared" si="8"/>
        <v>3968087.5</v>
      </c>
      <c r="BZ20" s="12">
        <f t="shared" si="8"/>
        <v>3923236</v>
      </c>
      <c r="CA20" s="12">
        <f t="shared" si="8"/>
        <v>3875664.5</v>
      </c>
      <c r="CB20" s="12">
        <f t="shared" si="8"/>
        <v>3828093</v>
      </c>
      <c r="CC20" s="12">
        <f t="shared" si="8"/>
        <v>3777674.5</v>
      </c>
      <c r="CD20" s="12">
        <f t="shared" si="8"/>
        <v>3727256</v>
      </c>
      <c r="CE20" s="12">
        <f t="shared" si="8"/>
        <v>3673858</v>
      </c>
      <c r="CF20" s="12">
        <f t="shared" si="8"/>
        <v>3620460</v>
      </c>
      <c r="CG20" s="12">
        <f t="shared" si="8"/>
        <v>3563943</v>
      </c>
      <c r="CH20" s="12">
        <f t="shared" si="8"/>
        <v>3507426</v>
      </c>
      <c r="CI20" s="12">
        <f t="shared" si="8"/>
        <v>3447645</v>
      </c>
      <c r="CJ20" s="12">
        <f t="shared" si="8"/>
        <v>3387864</v>
      </c>
      <c r="CK20" s="12">
        <f t="shared" si="8"/>
        <v>3324666.5</v>
      </c>
      <c r="CL20" s="12">
        <f t="shared" si="8"/>
        <v>3261469</v>
      </c>
      <c r="CM20" s="12">
        <f t="shared" si="8"/>
        <v>3194696.5</v>
      </c>
      <c r="CN20" s="12">
        <f t="shared" si="8"/>
        <v>3127924</v>
      </c>
      <c r="CO20" s="12">
        <f t="shared" si="8"/>
        <v>3057410.5</v>
      </c>
      <c r="CP20" s="12">
        <f t="shared" si="8"/>
        <v>2986897</v>
      </c>
      <c r="CQ20" s="12">
        <f t="shared" si="8"/>
        <v>2912468.5</v>
      </c>
      <c r="CR20" s="12">
        <f t="shared" si="8"/>
        <v>2838040</v>
      </c>
      <c r="CS20" s="12">
        <f t="shared" si="8"/>
        <v>2759514.5</v>
      </c>
      <c r="CT20" s="12">
        <f t="shared" si="8"/>
        <v>2680989</v>
      </c>
      <c r="CU20" s="12">
        <f t="shared" si="8"/>
        <v>2598177</v>
      </c>
      <c r="CV20" s="12">
        <f t="shared" si="8"/>
        <v>2515365</v>
      </c>
      <c r="CW20" s="12">
        <f t="shared" si="8"/>
        <v>2428068</v>
      </c>
      <c r="CX20" s="12">
        <f t="shared" si="8"/>
        <v>2340771</v>
      </c>
      <c r="CY20" s="12">
        <f t="shared" si="8"/>
        <v>2248781</v>
      </c>
      <c r="CZ20" s="12">
        <f t="shared" si="8"/>
        <v>2156791</v>
      </c>
      <c r="DA20" s="12">
        <f t="shared" si="8"/>
        <v>2059891</v>
      </c>
      <c r="DB20" s="12">
        <f t="shared" si="8"/>
        <v>1962991</v>
      </c>
      <c r="DC20" s="12">
        <f t="shared" si="8"/>
        <v>1860954</v>
      </c>
      <c r="DD20" s="12">
        <f t="shared" si="8"/>
        <v>1758917</v>
      </c>
      <c r="DE20" s="12">
        <f t="shared" si="8"/>
        <v>1651506</v>
      </c>
      <c r="DF20" s="12">
        <f t="shared" si="8"/>
        <v>1544095</v>
      </c>
      <c r="DG20" s="12">
        <f t="shared" si="8"/>
        <v>1431061.5</v>
      </c>
      <c r="DH20" s="12">
        <f t="shared" si="8"/>
        <v>1318028</v>
      </c>
      <c r="DI20" s="12">
        <f t="shared" si="8"/>
        <v>1199112.5</v>
      </c>
      <c r="DJ20" s="12">
        <f t="shared" si="8"/>
        <v>1080197</v>
      </c>
      <c r="DK20" s="12">
        <f t="shared" si="8"/>
        <v>955128</v>
      </c>
      <c r="DL20" s="12">
        <f t="shared" si="8"/>
        <v>830059</v>
      </c>
      <c r="DM20" s="12">
        <f t="shared" si="8"/>
        <v>698553</v>
      </c>
      <c r="DN20" s="12">
        <f t="shared" si="8"/>
        <v>567047</v>
      </c>
      <c r="DO20" s="12">
        <f t="shared" si="8"/>
        <v>428807.5</v>
      </c>
      <c r="DP20" s="12">
        <f t="shared" si="8"/>
        <v>290568</v>
      </c>
      <c r="DQ20" s="12">
        <f t="shared" si="8"/>
        <v>145284</v>
      </c>
      <c r="DR20" s="12">
        <f t="shared" si="8"/>
        <v>0</v>
      </c>
    </row>
    <row r="22" spans="1:105" s="12" customFormat="1" ht="12.75">
      <c r="A22" s="12" t="s">
        <v>2</v>
      </c>
      <c r="B22" s="12">
        <v>156678</v>
      </c>
      <c r="C22" s="12">
        <v>157638</v>
      </c>
      <c r="D22" s="12">
        <v>160775</v>
      </c>
      <c r="E22" s="12">
        <v>164486</v>
      </c>
      <c r="F22" s="12">
        <v>168962</v>
      </c>
      <c r="G22" s="12">
        <v>169897</v>
      </c>
      <c r="H22" s="12">
        <v>174262</v>
      </c>
      <c r="I22" s="12">
        <v>177380</v>
      </c>
      <c r="J22" s="12">
        <v>181286</v>
      </c>
      <c r="K22" s="12">
        <v>183195</v>
      </c>
      <c r="L22" s="12">
        <v>186960</v>
      </c>
      <c r="M22" s="12">
        <v>190305</v>
      </c>
      <c r="N22" s="12">
        <v>194158</v>
      </c>
      <c r="O22" s="12">
        <v>195246</v>
      </c>
      <c r="P22" s="12">
        <v>198356</v>
      </c>
      <c r="Q22" s="12">
        <v>200423</v>
      </c>
      <c r="R22" s="12">
        <v>200958</v>
      </c>
      <c r="S22" s="12">
        <v>201648</v>
      </c>
      <c r="T22" s="12">
        <v>203925</v>
      </c>
      <c r="U22" s="12">
        <v>205170</v>
      </c>
      <c r="V22" s="12">
        <v>206478</v>
      </c>
      <c r="W22" s="12">
        <v>208412</v>
      </c>
      <c r="X22" s="12">
        <v>208109</v>
      </c>
      <c r="Y22" s="12">
        <v>209250</v>
      </c>
      <c r="Z22" s="12">
        <v>214166</v>
      </c>
      <c r="AA22" s="12">
        <v>211879</v>
      </c>
      <c r="AB22" s="12">
        <v>215235</v>
      </c>
      <c r="AC22" s="12">
        <v>216560</v>
      </c>
      <c r="AD22" s="12">
        <v>213923</v>
      </c>
      <c r="AE22" s="12">
        <v>217577</v>
      </c>
      <c r="AF22" s="12">
        <v>214988</v>
      </c>
      <c r="AG22" s="12">
        <v>213402</v>
      </c>
      <c r="AH22" s="12">
        <v>215051</v>
      </c>
      <c r="AI22" s="12">
        <v>218790</v>
      </c>
      <c r="AJ22" s="12">
        <v>224117</v>
      </c>
      <c r="AK22" s="12">
        <v>217498</v>
      </c>
      <c r="AL22" s="12">
        <v>218092</v>
      </c>
      <c r="AM22" s="12">
        <v>230040</v>
      </c>
      <c r="AN22" s="12">
        <v>229957</v>
      </c>
      <c r="AO22" s="12">
        <v>218238</v>
      </c>
      <c r="AP22" s="12">
        <v>222138</v>
      </c>
      <c r="AQ22" s="12">
        <v>235574</v>
      </c>
      <c r="AR22" s="12">
        <v>235606</v>
      </c>
      <c r="AS22" s="12">
        <v>229240</v>
      </c>
      <c r="AT22" s="12">
        <v>235909</v>
      </c>
      <c r="AU22" s="12">
        <v>241349</v>
      </c>
      <c r="AV22" s="12">
        <v>242747</v>
      </c>
      <c r="AW22" s="12">
        <v>236086</v>
      </c>
      <c r="AX22" s="12">
        <v>243558</v>
      </c>
      <c r="AY22" s="12">
        <v>251680</v>
      </c>
      <c r="AZ22" s="12">
        <v>253130</v>
      </c>
      <c r="BA22" s="12">
        <v>246987</v>
      </c>
      <c r="BB22" s="12">
        <v>255898</v>
      </c>
      <c r="BC22" s="12">
        <v>203099</v>
      </c>
      <c r="BD22" s="12">
        <v>204761</v>
      </c>
      <c r="BE22" s="12">
        <v>205532</v>
      </c>
      <c r="BF22" s="12">
        <v>205536</v>
      </c>
      <c r="BG22" s="12">
        <v>228184</v>
      </c>
      <c r="BH22" s="12">
        <v>211895</v>
      </c>
      <c r="BI22" s="12">
        <v>212523</v>
      </c>
      <c r="BJ22" s="12">
        <v>213297</v>
      </c>
      <c r="BK22" s="12">
        <v>212665</v>
      </c>
      <c r="BL22" s="12">
        <v>211556</v>
      </c>
      <c r="BM22" s="12">
        <v>213549</v>
      </c>
      <c r="BN22" s="12">
        <v>213931</v>
      </c>
      <c r="BO22" s="12">
        <v>221263</v>
      </c>
      <c r="BP22" s="12">
        <v>224509</v>
      </c>
      <c r="BQ22" s="12">
        <v>224688</v>
      </c>
      <c r="BR22" s="12">
        <v>225096</v>
      </c>
      <c r="BS22" s="12">
        <v>231909</v>
      </c>
      <c r="BT22" s="12">
        <v>232563</v>
      </c>
      <c r="BU22" s="12">
        <v>233910</v>
      </c>
      <c r="BV22" s="12">
        <v>231680</v>
      </c>
      <c r="BW22" s="12">
        <v>225653</v>
      </c>
      <c r="BX22" s="12">
        <v>229597</v>
      </c>
      <c r="BY22" s="12">
        <v>231904</v>
      </c>
      <c r="BZ22" s="12">
        <v>230915</v>
      </c>
      <c r="CA22" s="12">
        <v>236597</v>
      </c>
      <c r="CB22" s="12">
        <v>249431</v>
      </c>
      <c r="CC22" s="12">
        <v>240486</v>
      </c>
      <c r="CD22" s="12">
        <v>229273</v>
      </c>
      <c r="CE22" s="12">
        <v>251826</v>
      </c>
      <c r="CF22" s="12">
        <v>242534</v>
      </c>
      <c r="CG22" s="12">
        <v>239597</v>
      </c>
      <c r="CH22" s="12">
        <v>244352</v>
      </c>
      <c r="CI22" s="12">
        <v>241667</v>
      </c>
      <c r="CJ22" s="12">
        <v>242581</v>
      </c>
      <c r="CK22" s="12">
        <v>243437</v>
      </c>
      <c r="CL22" s="12">
        <v>242499</v>
      </c>
      <c r="CM22" s="12">
        <v>241429</v>
      </c>
      <c r="CN22" s="12">
        <v>240635</v>
      </c>
      <c r="CO22" s="12">
        <v>237221</v>
      </c>
      <c r="CP22" s="12">
        <v>231120</v>
      </c>
      <c r="CQ22" s="12">
        <v>230183</v>
      </c>
      <c r="CR22" s="12">
        <v>232876</v>
      </c>
      <c r="CS22" s="12">
        <v>223969</v>
      </c>
      <c r="CT22" s="12">
        <v>223874</v>
      </c>
      <c r="CU22" s="12">
        <v>222265</v>
      </c>
      <c r="CV22" s="12">
        <v>222265</v>
      </c>
      <c r="CW22" s="12">
        <v>237130</v>
      </c>
      <c r="CX22" s="12">
        <v>237095</v>
      </c>
      <c r="CY22" s="12">
        <v>249615</v>
      </c>
      <c r="CZ22" s="12">
        <v>241489</v>
      </c>
      <c r="DA22" s="12">
        <v>240082</v>
      </c>
    </row>
    <row r="23" spans="1:105" s="12" customFormat="1" ht="12.75">
      <c r="A23" s="12" t="s">
        <v>3</v>
      </c>
      <c r="B23" s="12">
        <v>31107</v>
      </c>
      <c r="C23" s="12">
        <v>21579</v>
      </c>
      <c r="D23" s="12">
        <v>21799</v>
      </c>
      <c r="E23" s="12">
        <v>24612</v>
      </c>
      <c r="F23" s="12">
        <v>32446</v>
      </c>
      <c r="G23" s="12">
        <v>27307</v>
      </c>
      <c r="H23" s="12">
        <v>26738</v>
      </c>
      <c r="I23" s="12">
        <v>29800</v>
      </c>
      <c r="J23" s="12">
        <v>28224</v>
      </c>
      <c r="K23" s="12">
        <v>33692</v>
      </c>
      <c r="L23" s="12">
        <v>27745</v>
      </c>
      <c r="M23" s="12">
        <v>34336</v>
      </c>
      <c r="N23" s="12">
        <v>38757</v>
      </c>
      <c r="O23" s="12">
        <v>35380</v>
      </c>
      <c r="P23" s="12">
        <v>39162</v>
      </c>
      <c r="Q23" s="12">
        <v>35929</v>
      </c>
      <c r="R23" s="12">
        <v>40444</v>
      </c>
      <c r="S23" s="12">
        <v>40188</v>
      </c>
      <c r="T23" s="12">
        <v>33654</v>
      </c>
      <c r="U23" s="12">
        <v>41364</v>
      </c>
      <c r="V23" s="12">
        <v>45017</v>
      </c>
      <c r="W23" s="12">
        <v>36789</v>
      </c>
      <c r="X23" s="12">
        <v>42382</v>
      </c>
      <c r="Y23" s="12">
        <v>33295</v>
      </c>
      <c r="Z23" s="12">
        <v>45123</v>
      </c>
      <c r="AA23" s="12">
        <v>45114</v>
      </c>
      <c r="AB23" s="12">
        <v>49336</v>
      </c>
      <c r="AC23" s="12">
        <v>49363</v>
      </c>
      <c r="AD23" s="12">
        <v>44555</v>
      </c>
      <c r="AE23" s="12">
        <v>36716</v>
      </c>
      <c r="AF23" s="12">
        <v>39245</v>
      </c>
      <c r="AG23" s="12">
        <v>30488</v>
      </c>
      <c r="AH23" s="12">
        <v>39109</v>
      </c>
      <c r="AI23" s="12">
        <v>43027</v>
      </c>
      <c r="AJ23" s="12">
        <v>41093</v>
      </c>
      <c r="AK23" s="12">
        <v>38150</v>
      </c>
      <c r="AL23" s="12">
        <v>36224</v>
      </c>
      <c r="AM23" s="12">
        <v>41662</v>
      </c>
      <c r="AN23" s="12">
        <v>39030</v>
      </c>
      <c r="AO23" s="12">
        <v>43792</v>
      </c>
      <c r="AP23" s="12">
        <v>45160</v>
      </c>
      <c r="AQ23" s="12">
        <v>46061</v>
      </c>
      <c r="AR23" s="12">
        <v>52040</v>
      </c>
      <c r="AS23" s="12">
        <v>50656</v>
      </c>
      <c r="AT23" s="12">
        <v>46030</v>
      </c>
      <c r="AU23" s="12">
        <v>42242</v>
      </c>
      <c r="AV23" s="12">
        <v>44757</v>
      </c>
      <c r="AW23" s="12">
        <v>38600</v>
      </c>
      <c r="AX23" s="12">
        <v>36202</v>
      </c>
      <c r="AY23" s="12">
        <v>38648</v>
      </c>
      <c r="AZ23" s="12">
        <v>38513</v>
      </c>
      <c r="BA23" s="12">
        <v>41952</v>
      </c>
      <c r="BB23" s="12">
        <v>50542</v>
      </c>
      <c r="BC23" s="12">
        <v>34630</v>
      </c>
      <c r="BD23" s="12">
        <v>40889</v>
      </c>
      <c r="BE23" s="12">
        <v>40318</v>
      </c>
      <c r="BF23" s="12">
        <v>37385</v>
      </c>
      <c r="BG23" s="12">
        <v>41829</v>
      </c>
      <c r="BH23" s="12">
        <v>49077</v>
      </c>
      <c r="BI23" s="12">
        <v>46980</v>
      </c>
      <c r="BJ23" s="12">
        <v>51673</v>
      </c>
      <c r="BK23" s="12">
        <v>52408</v>
      </c>
      <c r="BL23" s="12">
        <v>168267</v>
      </c>
      <c r="BM23" s="12">
        <v>169775</v>
      </c>
      <c r="BN23" s="12">
        <v>170235</v>
      </c>
      <c r="BO23" s="12">
        <v>173988</v>
      </c>
      <c r="BP23" s="12">
        <v>171749</v>
      </c>
      <c r="BQ23" s="12">
        <v>175001</v>
      </c>
      <c r="BR23" s="12">
        <v>183097</v>
      </c>
      <c r="BS23" s="12">
        <v>188958</v>
      </c>
      <c r="BT23" s="12">
        <v>190130</v>
      </c>
      <c r="BU23" s="12">
        <v>186877</v>
      </c>
      <c r="BV23" s="12">
        <v>190512</v>
      </c>
      <c r="BW23" s="12">
        <v>174061</v>
      </c>
      <c r="BX23" s="12">
        <v>186604</v>
      </c>
      <c r="BY23" s="12">
        <v>187481</v>
      </c>
      <c r="BZ23" s="12">
        <v>194809</v>
      </c>
      <c r="CA23" s="12">
        <v>195183</v>
      </c>
      <c r="CB23" s="12">
        <v>201768</v>
      </c>
      <c r="CC23" s="12">
        <v>185123</v>
      </c>
      <c r="CD23" s="12">
        <v>185897</v>
      </c>
      <c r="CE23" s="12">
        <v>205765</v>
      </c>
      <c r="CF23" s="12">
        <v>195687</v>
      </c>
      <c r="CG23" s="12">
        <v>204657</v>
      </c>
      <c r="CH23" s="12">
        <v>208156</v>
      </c>
      <c r="CI23" s="12">
        <v>196217</v>
      </c>
      <c r="CJ23" s="12">
        <v>202175</v>
      </c>
      <c r="CK23" s="12">
        <v>209772</v>
      </c>
      <c r="CL23" s="12">
        <v>206521</v>
      </c>
      <c r="CM23" s="12">
        <v>207561</v>
      </c>
      <c r="CN23" s="12">
        <v>208113</v>
      </c>
      <c r="CO23" s="12">
        <v>208050</v>
      </c>
      <c r="CP23" s="12">
        <v>196674</v>
      </c>
      <c r="CQ23" s="12">
        <v>201055</v>
      </c>
      <c r="CR23" s="12">
        <v>201928</v>
      </c>
      <c r="CS23" s="12">
        <v>198627</v>
      </c>
      <c r="CT23" s="12">
        <v>196362</v>
      </c>
      <c r="CU23" s="12">
        <v>200719</v>
      </c>
      <c r="CV23" s="12">
        <v>198374</v>
      </c>
      <c r="CW23" s="12">
        <v>205639</v>
      </c>
      <c r="CX23" s="12">
        <v>205063</v>
      </c>
      <c r="CY23" s="12">
        <v>215334</v>
      </c>
      <c r="CZ23" s="12">
        <v>206245</v>
      </c>
      <c r="DA23" s="12">
        <v>201054</v>
      </c>
    </row>
    <row r="24" spans="1:105" s="12" customFormat="1" ht="12.75">
      <c r="A24" s="12" t="s">
        <v>6</v>
      </c>
      <c r="B24" s="12">
        <v>131726</v>
      </c>
      <c r="C24" s="12">
        <v>133378</v>
      </c>
      <c r="D24" s="12">
        <v>134827</v>
      </c>
      <c r="E24" s="12">
        <v>133463</v>
      </c>
      <c r="F24" s="12">
        <v>142919</v>
      </c>
      <c r="G24" s="12">
        <v>141776</v>
      </c>
      <c r="H24" s="12">
        <v>145086</v>
      </c>
      <c r="I24" s="12">
        <v>145035</v>
      </c>
      <c r="J24" s="12">
        <v>149797</v>
      </c>
      <c r="K24" s="12">
        <v>149352</v>
      </c>
      <c r="L24" s="12">
        <v>151699</v>
      </c>
      <c r="M24" s="12">
        <v>151541</v>
      </c>
      <c r="N24" s="12">
        <v>157896</v>
      </c>
      <c r="O24" s="12">
        <v>155425</v>
      </c>
      <c r="P24" s="12">
        <v>160079</v>
      </c>
      <c r="Q24" s="12">
        <v>163933</v>
      </c>
      <c r="R24" s="12">
        <v>155291</v>
      </c>
      <c r="S24" s="12">
        <v>163575</v>
      </c>
      <c r="T24" s="12">
        <v>158780</v>
      </c>
      <c r="U24" s="12">
        <v>158558</v>
      </c>
      <c r="V24" s="12">
        <v>160943</v>
      </c>
      <c r="W24" s="12">
        <v>163965</v>
      </c>
      <c r="X24" s="12">
        <v>172107</v>
      </c>
      <c r="Y24" s="12">
        <v>167763</v>
      </c>
      <c r="Z24" s="12">
        <v>167840</v>
      </c>
      <c r="AA24" s="12">
        <v>162821</v>
      </c>
      <c r="AB24" s="12">
        <v>162250</v>
      </c>
      <c r="AC24" s="12">
        <v>165969</v>
      </c>
      <c r="AD24" s="12">
        <v>169269</v>
      </c>
      <c r="AE24" s="12">
        <v>179627</v>
      </c>
      <c r="AF24" s="12">
        <v>183563</v>
      </c>
      <c r="AG24" s="12">
        <v>174313</v>
      </c>
      <c r="AH24" s="12">
        <v>168129</v>
      </c>
      <c r="AI24" s="12">
        <v>176947</v>
      </c>
      <c r="AJ24" s="12">
        <v>186255</v>
      </c>
      <c r="AK24" s="12">
        <v>177665</v>
      </c>
      <c r="AL24" s="12">
        <v>181160</v>
      </c>
      <c r="AM24" s="12">
        <v>188388</v>
      </c>
      <c r="AN24" s="12">
        <v>185334</v>
      </c>
      <c r="AO24" s="12">
        <v>168633</v>
      </c>
      <c r="AP24" s="12">
        <v>173431</v>
      </c>
      <c r="AQ24" s="12">
        <v>186702</v>
      </c>
      <c r="AR24" s="12">
        <v>186171</v>
      </c>
      <c r="AS24" s="12">
        <v>181314</v>
      </c>
      <c r="AT24" s="12">
        <v>191427</v>
      </c>
      <c r="AU24" s="12">
        <v>196185</v>
      </c>
      <c r="AV24" s="12">
        <v>204095</v>
      </c>
      <c r="AW24" s="12">
        <v>191357</v>
      </c>
      <c r="AX24" s="12">
        <v>202842</v>
      </c>
      <c r="AY24" s="12">
        <v>210508</v>
      </c>
      <c r="AZ24" s="12">
        <v>210278</v>
      </c>
      <c r="BA24" s="12">
        <v>196198</v>
      </c>
      <c r="BB24" s="12">
        <v>221354</v>
      </c>
      <c r="BC24" s="12">
        <v>160609</v>
      </c>
      <c r="BD24" s="12">
        <v>165026</v>
      </c>
      <c r="BE24" s="12">
        <v>166894</v>
      </c>
      <c r="BF24" s="12">
        <v>162360</v>
      </c>
      <c r="BG24" s="12">
        <v>173384</v>
      </c>
      <c r="BH24" s="12">
        <v>165245</v>
      </c>
      <c r="BI24" s="12">
        <v>162908</v>
      </c>
      <c r="BJ24" s="12">
        <v>162281</v>
      </c>
      <c r="BK24" s="12">
        <v>162643</v>
      </c>
      <c r="BL24" s="12">
        <v>50244</v>
      </c>
      <c r="BM24" s="12">
        <v>42210</v>
      </c>
      <c r="BN24" s="12">
        <v>44064</v>
      </c>
      <c r="BO24" s="12">
        <v>41520</v>
      </c>
      <c r="BP24" s="12">
        <v>54608</v>
      </c>
      <c r="BQ24" s="12">
        <v>48086</v>
      </c>
      <c r="BR24" s="12">
        <v>47124</v>
      </c>
      <c r="BS24" s="12">
        <v>39249</v>
      </c>
      <c r="BT24" s="12">
        <v>43169</v>
      </c>
      <c r="BU24" s="12">
        <v>37551</v>
      </c>
      <c r="BV24" s="12">
        <v>34824</v>
      </c>
      <c r="BW24" s="12">
        <v>41814</v>
      </c>
      <c r="BX24" s="12">
        <v>42859</v>
      </c>
      <c r="BY24" s="12">
        <v>46111</v>
      </c>
      <c r="BZ24" s="12">
        <v>49644</v>
      </c>
      <c r="CA24" s="12">
        <v>37982</v>
      </c>
      <c r="CB24" s="12">
        <v>38144</v>
      </c>
      <c r="CC24" s="12">
        <v>48258</v>
      </c>
      <c r="CD24" s="12">
        <v>53354</v>
      </c>
      <c r="CE24" s="12">
        <v>40367</v>
      </c>
      <c r="CF24" s="12">
        <v>45008</v>
      </c>
      <c r="CG24" s="12">
        <v>43570</v>
      </c>
      <c r="CH24" s="12">
        <v>30596</v>
      </c>
      <c r="CI24" s="12">
        <v>44336</v>
      </c>
      <c r="CJ24" s="12">
        <v>35802</v>
      </c>
      <c r="CK24" s="12">
        <v>37741</v>
      </c>
      <c r="CL24" s="12">
        <v>32973</v>
      </c>
      <c r="CM24" s="12">
        <v>37762</v>
      </c>
      <c r="CN24" s="12">
        <v>30889</v>
      </c>
      <c r="CO24" s="12">
        <v>31713</v>
      </c>
      <c r="CP24" s="12">
        <v>30912</v>
      </c>
      <c r="CQ24" s="12">
        <v>32726</v>
      </c>
      <c r="CR24" s="12">
        <v>23560</v>
      </c>
      <c r="CS24" s="12">
        <v>30184</v>
      </c>
      <c r="CT24" s="12">
        <v>26780</v>
      </c>
      <c r="CU24" s="12">
        <v>27714</v>
      </c>
      <c r="CV24" s="12">
        <v>23720</v>
      </c>
      <c r="CW24" s="12">
        <v>23289</v>
      </c>
      <c r="CX24" s="12">
        <v>31390</v>
      </c>
      <c r="CY24" s="12">
        <v>28208</v>
      </c>
      <c r="CZ24" s="12">
        <v>35769</v>
      </c>
      <c r="DA24" s="12">
        <v>31083</v>
      </c>
    </row>
    <row r="25" spans="1:105" s="12" customFormat="1" ht="12.75">
      <c r="A25" s="12" t="s">
        <v>40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</row>
    <row r="26" spans="1:105" s="12" customFormat="1" ht="12.75">
      <c r="A26" s="12" t="s">
        <v>41</v>
      </c>
      <c r="B26" s="12">
        <v>150000</v>
      </c>
      <c r="C26" s="12">
        <v>155000</v>
      </c>
      <c r="D26" s="12">
        <v>160000</v>
      </c>
      <c r="E26" s="12">
        <v>165000</v>
      </c>
      <c r="F26" s="12">
        <v>170000</v>
      </c>
      <c r="G26" s="12">
        <v>180000</v>
      </c>
      <c r="H26" s="12">
        <v>185000</v>
      </c>
      <c r="I26" s="12">
        <v>190000</v>
      </c>
      <c r="J26" s="12">
        <v>195000</v>
      </c>
      <c r="K26" s="12">
        <v>200000</v>
      </c>
      <c r="L26" s="12">
        <v>205000</v>
      </c>
      <c r="M26" s="12">
        <v>210000</v>
      </c>
      <c r="N26" s="12">
        <v>215000</v>
      </c>
      <c r="O26" s="12">
        <v>220000</v>
      </c>
      <c r="P26" s="12">
        <v>220000</v>
      </c>
      <c r="Q26" s="12">
        <v>220000</v>
      </c>
      <c r="R26" s="12">
        <v>220000</v>
      </c>
      <c r="S26" s="12">
        <v>220000</v>
      </c>
      <c r="T26" s="12">
        <v>220000</v>
      </c>
      <c r="U26" s="12">
        <v>220000</v>
      </c>
      <c r="V26" s="12">
        <v>220000</v>
      </c>
      <c r="W26" s="12">
        <v>220000</v>
      </c>
      <c r="X26" s="12">
        <v>220000</v>
      </c>
      <c r="Y26" s="12">
        <v>220000</v>
      </c>
      <c r="Z26" s="12">
        <v>220000</v>
      </c>
      <c r="AA26" s="12">
        <v>220000</v>
      </c>
      <c r="AB26" s="12">
        <v>220000</v>
      </c>
      <c r="AC26" s="12">
        <v>220000</v>
      </c>
      <c r="AD26" s="12">
        <v>220000</v>
      </c>
      <c r="AE26" s="12">
        <v>220000</v>
      </c>
      <c r="AF26" s="12">
        <v>220000</v>
      </c>
      <c r="AG26" s="12">
        <v>220000</v>
      </c>
      <c r="AH26" s="12">
        <v>220000</v>
      </c>
      <c r="AI26" s="12">
        <v>220000</v>
      </c>
      <c r="AJ26" s="12">
        <v>220000</v>
      </c>
      <c r="AK26" s="12">
        <v>220000</v>
      </c>
      <c r="AL26" s="12">
        <v>220000</v>
      </c>
      <c r="AM26" s="12">
        <v>220000</v>
      </c>
      <c r="AN26" s="12">
        <v>220000</v>
      </c>
      <c r="AO26" s="12">
        <v>220000</v>
      </c>
      <c r="AP26" s="12">
        <v>220000</v>
      </c>
      <c r="AQ26" s="12">
        <v>220000</v>
      </c>
      <c r="AR26" s="12">
        <v>220000</v>
      </c>
      <c r="AS26" s="12">
        <v>220000</v>
      </c>
      <c r="AT26" s="12">
        <v>220000</v>
      </c>
      <c r="AU26" s="12">
        <v>220000</v>
      </c>
      <c r="AV26" s="12">
        <v>220000</v>
      </c>
      <c r="AW26" s="12">
        <v>220000</v>
      </c>
      <c r="AX26" s="12">
        <v>220000</v>
      </c>
      <c r="AY26" s="12">
        <v>220000</v>
      </c>
      <c r="AZ26" s="12">
        <v>220000</v>
      </c>
      <c r="BA26" s="12">
        <v>220000</v>
      </c>
      <c r="BB26" s="12">
        <v>220000</v>
      </c>
      <c r="BC26" s="12">
        <v>220000</v>
      </c>
      <c r="BD26" s="12">
        <v>220000</v>
      </c>
      <c r="BE26" s="12">
        <v>220000</v>
      </c>
      <c r="BF26" s="12">
        <v>220000</v>
      </c>
      <c r="BG26" s="12">
        <v>220000</v>
      </c>
      <c r="BH26" s="12">
        <v>220000</v>
      </c>
      <c r="BI26" s="12">
        <v>220000</v>
      </c>
      <c r="BJ26" s="12">
        <v>220000</v>
      </c>
      <c r="BK26" s="12">
        <v>220000</v>
      </c>
      <c r="BL26" s="12">
        <v>220000</v>
      </c>
      <c r="BM26" s="12">
        <v>220000</v>
      </c>
      <c r="BN26" s="12">
        <v>220000</v>
      </c>
      <c r="BO26" s="12">
        <v>220000</v>
      </c>
      <c r="BP26" s="12">
        <v>220000</v>
      </c>
      <c r="BQ26" s="12">
        <v>220000</v>
      </c>
      <c r="BR26" s="12">
        <v>220000</v>
      </c>
      <c r="BS26" s="12">
        <v>220000</v>
      </c>
      <c r="BT26" s="12">
        <v>220000</v>
      </c>
      <c r="BU26" s="12">
        <v>220000</v>
      </c>
      <c r="BV26" s="12">
        <v>220000</v>
      </c>
      <c r="BW26" s="12">
        <v>220000</v>
      </c>
      <c r="BX26" s="12">
        <v>220000</v>
      </c>
      <c r="BY26" s="12">
        <v>220000</v>
      </c>
      <c r="BZ26" s="12">
        <v>220000</v>
      </c>
      <c r="CA26" s="12">
        <v>220000</v>
      </c>
      <c r="CB26" s="12">
        <v>220000</v>
      </c>
      <c r="CC26" s="12">
        <v>220000</v>
      </c>
      <c r="CD26" s="12">
        <v>220000</v>
      </c>
      <c r="CE26" s="12">
        <v>220000</v>
      </c>
      <c r="CF26" s="12">
        <v>220000</v>
      </c>
      <c r="CG26" s="12">
        <v>220000</v>
      </c>
      <c r="CH26" s="12">
        <v>220000</v>
      </c>
      <c r="CI26" s="12">
        <v>220000</v>
      </c>
      <c r="CJ26" s="12">
        <v>220000</v>
      </c>
      <c r="CK26" s="12">
        <v>220000</v>
      </c>
      <c r="CL26" s="12">
        <v>220000</v>
      </c>
      <c r="CM26" s="12">
        <v>220000</v>
      </c>
      <c r="CN26" s="12">
        <v>220000</v>
      </c>
      <c r="CO26" s="12">
        <v>220000</v>
      </c>
      <c r="CP26" s="12">
        <v>220000</v>
      </c>
      <c r="CQ26" s="12">
        <v>220000</v>
      </c>
      <c r="CR26" s="12">
        <v>220000</v>
      </c>
      <c r="CS26" s="12">
        <v>220000</v>
      </c>
      <c r="CT26" s="12">
        <v>220000</v>
      </c>
      <c r="CU26" s="12">
        <v>220000</v>
      </c>
      <c r="CV26" s="12">
        <v>220000</v>
      </c>
      <c r="CW26" s="12">
        <v>220000</v>
      </c>
      <c r="CX26" s="12">
        <v>220000</v>
      </c>
      <c r="CY26" s="12">
        <v>220000</v>
      </c>
      <c r="CZ26" s="12">
        <v>220000</v>
      </c>
      <c r="DA26" s="12">
        <v>220000</v>
      </c>
    </row>
    <row r="27" spans="1:105" s="12" customFormat="1" ht="12.75">
      <c r="A27" s="12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</row>
    <row r="28" spans="1:105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</row>
    <row r="29" spans="1:105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</row>
    <row r="30" spans="1:105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</row>
    <row r="31" spans="2:256" s="12" customFormat="1" ht="12.75">
      <c r="B31" s="12">
        <f aca="true" t="shared" si="9" ref="B31:L31">SUM(B23:B30)</f>
        <v>312833</v>
      </c>
      <c r="C31" s="12">
        <f t="shared" si="9"/>
        <v>309957</v>
      </c>
      <c r="D31" s="12">
        <f t="shared" si="9"/>
        <v>316626</v>
      </c>
      <c r="E31" s="12">
        <f t="shared" si="9"/>
        <v>323075</v>
      </c>
      <c r="F31" s="12">
        <f t="shared" si="9"/>
        <v>345365</v>
      </c>
      <c r="G31" s="12">
        <f t="shared" si="9"/>
        <v>349083</v>
      </c>
      <c r="H31" s="12">
        <f t="shared" si="9"/>
        <v>356824</v>
      </c>
      <c r="I31" s="12">
        <f t="shared" si="9"/>
        <v>364835</v>
      </c>
      <c r="J31" s="12">
        <f t="shared" si="9"/>
        <v>373021</v>
      </c>
      <c r="K31" s="12">
        <f t="shared" si="9"/>
        <v>383044</v>
      </c>
      <c r="L31" s="12">
        <f t="shared" si="9"/>
        <v>384444</v>
      </c>
      <c r="M31" s="12">
        <f aca="true" t="shared" si="10" ref="M31:AD31">SUM(M23:M30)</f>
        <v>395877</v>
      </c>
      <c r="N31" s="12">
        <f t="shared" si="10"/>
        <v>411653</v>
      </c>
      <c r="O31" s="12">
        <f t="shared" si="10"/>
        <v>410805</v>
      </c>
      <c r="P31" s="12">
        <f t="shared" si="10"/>
        <v>419241</v>
      </c>
      <c r="Q31" s="12">
        <f t="shared" si="10"/>
        <v>419862</v>
      </c>
      <c r="R31" s="12">
        <f t="shared" si="10"/>
        <v>415735</v>
      </c>
      <c r="S31" s="12">
        <f t="shared" si="10"/>
        <v>423763</v>
      </c>
      <c r="T31" s="12">
        <f t="shared" si="10"/>
        <v>412434</v>
      </c>
      <c r="U31" s="12">
        <f t="shared" si="10"/>
        <v>419922</v>
      </c>
      <c r="V31" s="12">
        <f t="shared" si="10"/>
        <v>425960</v>
      </c>
      <c r="W31" s="12">
        <f t="shared" si="10"/>
        <v>420754</v>
      </c>
      <c r="X31" s="12">
        <f t="shared" si="10"/>
        <v>434489</v>
      </c>
      <c r="Y31" s="12">
        <f t="shared" si="10"/>
        <v>421058</v>
      </c>
      <c r="Z31" s="12">
        <f t="shared" si="10"/>
        <v>432963</v>
      </c>
      <c r="AA31" s="12">
        <f t="shared" si="10"/>
        <v>427935</v>
      </c>
      <c r="AB31" s="12">
        <f t="shared" si="10"/>
        <v>431586</v>
      </c>
      <c r="AC31" s="12">
        <f t="shared" si="10"/>
        <v>435332</v>
      </c>
      <c r="AD31" s="12">
        <f t="shared" si="10"/>
        <v>433824</v>
      </c>
      <c r="AE31" s="12">
        <f aca="true" t="shared" si="11" ref="AE31:AL31">SUM(AE23:AE30)</f>
        <v>436343</v>
      </c>
      <c r="AF31" s="12">
        <f t="shared" si="11"/>
        <v>442808</v>
      </c>
      <c r="AG31" s="12">
        <f t="shared" si="11"/>
        <v>424801</v>
      </c>
      <c r="AH31" s="12">
        <f t="shared" si="11"/>
        <v>427238</v>
      </c>
      <c r="AI31" s="12">
        <f t="shared" si="11"/>
        <v>439974</v>
      </c>
      <c r="AJ31" s="12">
        <f t="shared" si="11"/>
        <v>447348</v>
      </c>
      <c r="AK31" s="12">
        <f t="shared" si="11"/>
        <v>435815</v>
      </c>
      <c r="AL31" s="12">
        <f t="shared" si="11"/>
        <v>437384</v>
      </c>
      <c r="AM31" s="12">
        <f aca="true" t="shared" si="12" ref="AM31:CX31">SUM(AM23:AM30)</f>
        <v>450050</v>
      </c>
      <c r="AN31" s="12">
        <f t="shared" si="12"/>
        <v>444364</v>
      </c>
      <c r="AO31" s="12">
        <f t="shared" si="12"/>
        <v>432425</v>
      </c>
      <c r="AP31" s="12">
        <f t="shared" si="12"/>
        <v>438591</v>
      </c>
      <c r="AQ31" s="12">
        <f t="shared" si="12"/>
        <v>452763</v>
      </c>
      <c r="AR31" s="12">
        <f t="shared" si="12"/>
        <v>458211</v>
      </c>
      <c r="AS31" s="12">
        <f t="shared" si="12"/>
        <v>451970</v>
      </c>
      <c r="AT31" s="12">
        <f t="shared" si="12"/>
        <v>457457</v>
      </c>
      <c r="AU31" s="12">
        <f t="shared" si="12"/>
        <v>458427</v>
      </c>
      <c r="AV31" s="12">
        <f t="shared" si="12"/>
        <v>468852</v>
      </c>
      <c r="AW31" s="12">
        <f t="shared" si="12"/>
        <v>449957</v>
      </c>
      <c r="AX31" s="12">
        <f t="shared" si="12"/>
        <v>459044</v>
      </c>
      <c r="AY31" s="12">
        <f t="shared" si="12"/>
        <v>469156</v>
      </c>
      <c r="AZ31" s="12">
        <f t="shared" si="12"/>
        <v>468791</v>
      </c>
      <c r="BA31" s="12">
        <f>SUM(BA23:BA30)</f>
        <v>458150</v>
      </c>
      <c r="BB31" s="12">
        <f t="shared" si="12"/>
        <v>491896</v>
      </c>
      <c r="BC31" s="12">
        <f t="shared" si="12"/>
        <v>415239</v>
      </c>
      <c r="BD31" s="12">
        <f t="shared" si="12"/>
        <v>425915</v>
      </c>
      <c r="BE31" s="12">
        <f t="shared" si="12"/>
        <v>427212</v>
      </c>
      <c r="BF31" s="12">
        <f t="shared" si="12"/>
        <v>419745</v>
      </c>
      <c r="BG31" s="12">
        <f t="shared" si="12"/>
        <v>435213</v>
      </c>
      <c r="BH31" s="12">
        <f t="shared" si="12"/>
        <v>434322</v>
      </c>
      <c r="BI31" s="12">
        <f t="shared" si="12"/>
        <v>429888</v>
      </c>
      <c r="BJ31" s="12">
        <f t="shared" si="12"/>
        <v>433954</v>
      </c>
      <c r="BK31" s="12">
        <f t="shared" si="12"/>
        <v>435051</v>
      </c>
      <c r="BL31" s="12">
        <f t="shared" si="12"/>
        <v>438511</v>
      </c>
      <c r="BM31" s="12">
        <f t="shared" si="12"/>
        <v>431985</v>
      </c>
      <c r="BN31" s="12">
        <f t="shared" si="12"/>
        <v>434299</v>
      </c>
      <c r="BO31" s="12">
        <f t="shared" si="12"/>
        <v>435508</v>
      </c>
      <c r="BP31" s="12">
        <f t="shared" si="12"/>
        <v>446357</v>
      </c>
      <c r="BQ31" s="12">
        <f t="shared" si="12"/>
        <v>443087</v>
      </c>
      <c r="BR31" s="12">
        <f t="shared" si="12"/>
        <v>450221</v>
      </c>
      <c r="BS31" s="12">
        <f t="shared" si="12"/>
        <v>448207</v>
      </c>
      <c r="BT31" s="12">
        <f t="shared" si="12"/>
        <v>453299</v>
      </c>
      <c r="BU31" s="12">
        <f t="shared" si="12"/>
        <v>444428</v>
      </c>
      <c r="BV31" s="12">
        <f t="shared" si="12"/>
        <v>445336</v>
      </c>
      <c r="BW31" s="12">
        <f t="shared" si="12"/>
        <v>435875</v>
      </c>
      <c r="BX31" s="12">
        <f t="shared" si="12"/>
        <v>449463</v>
      </c>
      <c r="BY31" s="12">
        <f>SUM(BY23:BY30)</f>
        <v>453592</v>
      </c>
      <c r="BZ31" s="12">
        <f>SUM(BZ23:BZ30)</f>
        <v>464453</v>
      </c>
      <c r="CA31" s="12">
        <f t="shared" si="12"/>
        <v>453165</v>
      </c>
      <c r="CB31" s="12">
        <f t="shared" si="12"/>
        <v>459912</v>
      </c>
      <c r="CC31" s="12">
        <f t="shared" si="12"/>
        <v>453381</v>
      </c>
      <c r="CD31" s="12">
        <f t="shared" si="12"/>
        <v>459251</v>
      </c>
      <c r="CE31" s="12">
        <f t="shared" si="12"/>
        <v>466132</v>
      </c>
      <c r="CF31" s="12">
        <f t="shared" si="12"/>
        <v>460695</v>
      </c>
      <c r="CG31" s="12">
        <f t="shared" si="12"/>
        <v>468227</v>
      </c>
      <c r="CH31" s="12">
        <f t="shared" si="12"/>
        <v>458752</v>
      </c>
      <c r="CI31" s="12">
        <f t="shared" si="12"/>
        <v>460553</v>
      </c>
      <c r="CJ31" s="12">
        <f t="shared" si="12"/>
        <v>457977</v>
      </c>
      <c r="CK31" s="12">
        <f t="shared" si="12"/>
        <v>467513</v>
      </c>
      <c r="CL31" s="12">
        <f t="shared" si="12"/>
        <v>459494</v>
      </c>
      <c r="CM31" s="12">
        <f t="shared" si="12"/>
        <v>465323</v>
      </c>
      <c r="CN31" s="12">
        <f t="shared" si="12"/>
        <v>459002</v>
      </c>
      <c r="CO31" s="12">
        <f t="shared" si="12"/>
        <v>459763</v>
      </c>
      <c r="CP31" s="12">
        <f t="shared" si="12"/>
        <v>447586</v>
      </c>
      <c r="CQ31" s="12">
        <f t="shared" si="12"/>
        <v>453781</v>
      </c>
      <c r="CR31" s="12">
        <f t="shared" si="12"/>
        <v>445488</v>
      </c>
      <c r="CS31" s="12">
        <f t="shared" si="12"/>
        <v>448811</v>
      </c>
      <c r="CT31" s="12">
        <f t="shared" si="12"/>
        <v>443142</v>
      </c>
      <c r="CU31" s="12">
        <f t="shared" si="12"/>
        <v>448433</v>
      </c>
      <c r="CV31" s="12">
        <f t="shared" si="12"/>
        <v>442094</v>
      </c>
      <c r="CW31" s="12">
        <f t="shared" si="12"/>
        <v>448928</v>
      </c>
      <c r="CX31" s="12">
        <f t="shared" si="12"/>
        <v>456453</v>
      </c>
      <c r="CY31" s="12">
        <f aca="true" t="shared" si="13" ref="CY31:FJ31">SUM(CY23:CY30)</f>
        <v>463542</v>
      </c>
      <c r="CZ31" s="12">
        <f t="shared" si="13"/>
        <v>462014</v>
      </c>
      <c r="DA31" s="12">
        <f>SUM(DA23:DA30)</f>
        <v>452137</v>
      </c>
      <c r="DB31" s="12">
        <f t="shared" si="13"/>
        <v>0</v>
      </c>
      <c r="DC31" s="12">
        <f t="shared" si="13"/>
        <v>0</v>
      </c>
      <c r="DD31" s="12">
        <f t="shared" si="13"/>
        <v>0</v>
      </c>
      <c r="DE31" s="12">
        <f t="shared" si="13"/>
        <v>0</v>
      </c>
      <c r="DF31" s="12">
        <f t="shared" si="13"/>
        <v>0</v>
      </c>
      <c r="DG31" s="12">
        <f t="shared" si="13"/>
        <v>0</v>
      </c>
      <c r="DH31" s="12">
        <f t="shared" si="13"/>
        <v>0</v>
      </c>
      <c r="DI31" s="12">
        <f t="shared" si="13"/>
        <v>0</v>
      </c>
      <c r="DJ31" s="12">
        <f t="shared" si="13"/>
        <v>0</v>
      </c>
      <c r="DK31" s="12">
        <f t="shared" si="13"/>
        <v>0</v>
      </c>
      <c r="DL31" s="12">
        <f t="shared" si="13"/>
        <v>0</v>
      </c>
      <c r="DM31" s="12">
        <f t="shared" si="13"/>
        <v>0</v>
      </c>
      <c r="DN31" s="12">
        <f t="shared" si="13"/>
        <v>0</v>
      </c>
      <c r="DO31" s="12">
        <f t="shared" si="13"/>
        <v>0</v>
      </c>
      <c r="DP31" s="12">
        <f t="shared" si="13"/>
        <v>0</v>
      </c>
      <c r="DQ31" s="12">
        <f t="shared" si="13"/>
        <v>0</v>
      </c>
      <c r="DR31" s="12">
        <f t="shared" si="13"/>
        <v>0</v>
      </c>
      <c r="DS31" s="12">
        <f t="shared" si="13"/>
        <v>0</v>
      </c>
      <c r="DT31" s="12">
        <f t="shared" si="13"/>
        <v>0</v>
      </c>
      <c r="DU31" s="12">
        <f t="shared" si="13"/>
        <v>0</v>
      </c>
      <c r="DV31" s="12">
        <f t="shared" si="13"/>
        <v>0</v>
      </c>
      <c r="DW31" s="12">
        <f t="shared" si="13"/>
        <v>0</v>
      </c>
      <c r="DX31" s="12">
        <f t="shared" si="13"/>
        <v>0</v>
      </c>
      <c r="DY31" s="12">
        <f t="shared" si="13"/>
        <v>0</v>
      </c>
      <c r="DZ31" s="12">
        <f t="shared" si="13"/>
        <v>0</v>
      </c>
      <c r="EA31" s="12">
        <f t="shared" si="13"/>
        <v>0</v>
      </c>
      <c r="EB31" s="12">
        <f t="shared" si="13"/>
        <v>0</v>
      </c>
      <c r="EC31" s="12">
        <f t="shared" si="13"/>
        <v>0</v>
      </c>
      <c r="ED31" s="12">
        <f t="shared" si="13"/>
        <v>0</v>
      </c>
      <c r="EE31" s="12">
        <f t="shared" si="13"/>
        <v>0</v>
      </c>
      <c r="EF31" s="12">
        <f t="shared" si="13"/>
        <v>0</v>
      </c>
      <c r="EG31" s="12">
        <f t="shared" si="13"/>
        <v>0</v>
      </c>
      <c r="EH31" s="12">
        <f t="shared" si="13"/>
        <v>0</v>
      </c>
      <c r="EI31" s="12">
        <f t="shared" si="13"/>
        <v>0</v>
      </c>
      <c r="EJ31" s="12">
        <f t="shared" si="13"/>
        <v>0</v>
      </c>
      <c r="EK31" s="12">
        <f t="shared" si="13"/>
        <v>0</v>
      </c>
      <c r="EL31" s="12">
        <f t="shared" si="13"/>
        <v>0</v>
      </c>
      <c r="EM31" s="12">
        <f t="shared" si="13"/>
        <v>0</v>
      </c>
      <c r="EN31" s="12">
        <f t="shared" si="13"/>
        <v>0</v>
      </c>
      <c r="EO31" s="12">
        <f t="shared" si="13"/>
        <v>0</v>
      </c>
      <c r="EP31" s="12">
        <f t="shared" si="13"/>
        <v>0</v>
      </c>
      <c r="EQ31" s="12">
        <f t="shared" si="13"/>
        <v>0</v>
      </c>
      <c r="ER31" s="12">
        <f t="shared" si="13"/>
        <v>0</v>
      </c>
      <c r="ES31" s="12">
        <f t="shared" si="13"/>
        <v>0</v>
      </c>
      <c r="ET31" s="12">
        <f t="shared" si="13"/>
        <v>0</v>
      </c>
      <c r="EU31" s="12">
        <f t="shared" si="13"/>
        <v>0</v>
      </c>
      <c r="EV31" s="12">
        <f t="shared" si="13"/>
        <v>0</v>
      </c>
      <c r="EW31" s="12">
        <f t="shared" si="13"/>
        <v>0</v>
      </c>
      <c r="EX31" s="12">
        <f t="shared" si="13"/>
        <v>0</v>
      </c>
      <c r="EY31" s="12">
        <f t="shared" si="13"/>
        <v>0</v>
      </c>
      <c r="EZ31" s="12">
        <f t="shared" si="13"/>
        <v>0</v>
      </c>
      <c r="FA31" s="12">
        <f t="shared" si="13"/>
        <v>0</v>
      </c>
      <c r="FB31" s="12">
        <f t="shared" si="13"/>
        <v>0</v>
      </c>
      <c r="FC31" s="12">
        <f t="shared" si="13"/>
        <v>0</v>
      </c>
      <c r="FD31" s="12">
        <f t="shared" si="13"/>
        <v>0</v>
      </c>
      <c r="FE31" s="12">
        <f t="shared" si="13"/>
        <v>0</v>
      </c>
      <c r="FF31" s="12">
        <f t="shared" si="13"/>
        <v>0</v>
      </c>
      <c r="FG31" s="12">
        <f t="shared" si="13"/>
        <v>0</v>
      </c>
      <c r="FH31" s="12">
        <f t="shared" si="13"/>
        <v>0</v>
      </c>
      <c r="FI31" s="12">
        <f t="shared" si="13"/>
        <v>0</v>
      </c>
      <c r="FJ31" s="12">
        <f t="shared" si="13"/>
        <v>0</v>
      </c>
      <c r="FK31" s="12">
        <f aca="true" t="shared" si="14" ref="FK31:HV31">SUM(FK23:FK30)</f>
        <v>0</v>
      </c>
      <c r="FL31" s="12">
        <f t="shared" si="14"/>
        <v>0</v>
      </c>
      <c r="FM31" s="12">
        <f t="shared" si="14"/>
        <v>0</v>
      </c>
      <c r="FN31" s="12">
        <f t="shared" si="14"/>
        <v>0</v>
      </c>
      <c r="FO31" s="12">
        <f t="shared" si="14"/>
        <v>0</v>
      </c>
      <c r="FP31" s="12">
        <f t="shared" si="14"/>
        <v>0</v>
      </c>
      <c r="FQ31" s="12">
        <f t="shared" si="14"/>
        <v>0</v>
      </c>
      <c r="FR31" s="12">
        <f t="shared" si="14"/>
        <v>0</v>
      </c>
      <c r="FS31" s="12">
        <f t="shared" si="14"/>
        <v>0</v>
      </c>
      <c r="FT31" s="12">
        <f t="shared" si="14"/>
        <v>0</v>
      </c>
      <c r="FU31" s="12">
        <f t="shared" si="14"/>
        <v>0</v>
      </c>
      <c r="FV31" s="12">
        <f t="shared" si="14"/>
        <v>0</v>
      </c>
      <c r="FW31" s="12">
        <f t="shared" si="14"/>
        <v>0</v>
      </c>
      <c r="FX31" s="12">
        <f t="shared" si="14"/>
        <v>0</v>
      </c>
      <c r="FY31" s="12">
        <f t="shared" si="14"/>
        <v>0</v>
      </c>
      <c r="FZ31" s="12">
        <f t="shared" si="14"/>
        <v>0</v>
      </c>
      <c r="GA31" s="12">
        <f t="shared" si="14"/>
        <v>0</v>
      </c>
      <c r="GB31" s="12">
        <f t="shared" si="14"/>
        <v>0</v>
      </c>
      <c r="GC31" s="12">
        <f t="shared" si="14"/>
        <v>0</v>
      </c>
      <c r="GD31" s="12">
        <f t="shared" si="14"/>
        <v>0</v>
      </c>
      <c r="GE31" s="12">
        <f t="shared" si="14"/>
        <v>0</v>
      </c>
      <c r="GF31" s="12">
        <f t="shared" si="14"/>
        <v>0</v>
      </c>
      <c r="GG31" s="12">
        <f t="shared" si="14"/>
        <v>0</v>
      </c>
      <c r="GH31" s="12">
        <f t="shared" si="14"/>
        <v>0</v>
      </c>
      <c r="GI31" s="12">
        <f t="shared" si="14"/>
        <v>0</v>
      </c>
      <c r="GJ31" s="12">
        <f t="shared" si="14"/>
        <v>0</v>
      </c>
      <c r="GK31" s="12">
        <f t="shared" si="14"/>
        <v>0</v>
      </c>
      <c r="GL31" s="12">
        <f t="shared" si="14"/>
        <v>0</v>
      </c>
      <c r="GM31" s="12">
        <f t="shared" si="14"/>
        <v>0</v>
      </c>
      <c r="GN31" s="12">
        <f t="shared" si="14"/>
        <v>0</v>
      </c>
      <c r="GO31" s="12">
        <f t="shared" si="14"/>
        <v>0</v>
      </c>
      <c r="GP31" s="12">
        <f t="shared" si="14"/>
        <v>0</v>
      </c>
      <c r="GQ31" s="12">
        <f t="shared" si="14"/>
        <v>0</v>
      </c>
      <c r="GR31" s="12">
        <f t="shared" si="14"/>
        <v>0</v>
      </c>
      <c r="GS31" s="12">
        <f t="shared" si="14"/>
        <v>0</v>
      </c>
      <c r="GT31" s="12">
        <f t="shared" si="14"/>
        <v>0</v>
      </c>
      <c r="GU31" s="12">
        <f t="shared" si="14"/>
        <v>0</v>
      </c>
      <c r="GV31" s="12">
        <f t="shared" si="14"/>
        <v>0</v>
      </c>
      <c r="GW31" s="12">
        <f t="shared" si="14"/>
        <v>0</v>
      </c>
      <c r="GX31" s="12">
        <f t="shared" si="14"/>
        <v>0</v>
      </c>
      <c r="GY31" s="12">
        <f t="shared" si="14"/>
        <v>0</v>
      </c>
      <c r="GZ31" s="12">
        <f t="shared" si="14"/>
        <v>0</v>
      </c>
      <c r="HA31" s="12">
        <f t="shared" si="14"/>
        <v>0</v>
      </c>
      <c r="HB31" s="12">
        <f t="shared" si="14"/>
        <v>0</v>
      </c>
      <c r="HC31" s="12">
        <f t="shared" si="14"/>
        <v>0</v>
      </c>
      <c r="HD31" s="12">
        <f t="shared" si="14"/>
        <v>0</v>
      </c>
      <c r="HE31" s="12">
        <f t="shared" si="14"/>
        <v>0</v>
      </c>
      <c r="HF31" s="12">
        <f t="shared" si="14"/>
        <v>0</v>
      </c>
      <c r="HG31" s="12">
        <f t="shared" si="14"/>
        <v>0</v>
      </c>
      <c r="HH31" s="12">
        <f t="shared" si="14"/>
        <v>0</v>
      </c>
      <c r="HI31" s="12">
        <f t="shared" si="14"/>
        <v>0</v>
      </c>
      <c r="HJ31" s="12">
        <f t="shared" si="14"/>
        <v>0</v>
      </c>
      <c r="HK31" s="12">
        <f t="shared" si="14"/>
        <v>0</v>
      </c>
      <c r="HL31" s="12">
        <f t="shared" si="14"/>
        <v>0</v>
      </c>
      <c r="HM31" s="12">
        <f t="shared" si="14"/>
        <v>0</v>
      </c>
      <c r="HN31" s="12">
        <f t="shared" si="14"/>
        <v>0</v>
      </c>
      <c r="HO31" s="12">
        <f t="shared" si="14"/>
        <v>0</v>
      </c>
      <c r="HP31" s="12">
        <f t="shared" si="14"/>
        <v>0</v>
      </c>
      <c r="HQ31" s="12">
        <f t="shared" si="14"/>
        <v>0</v>
      </c>
      <c r="HR31" s="12">
        <f t="shared" si="14"/>
        <v>0</v>
      </c>
      <c r="HS31" s="12">
        <f t="shared" si="14"/>
        <v>0</v>
      </c>
      <c r="HT31" s="12">
        <f t="shared" si="14"/>
        <v>0</v>
      </c>
      <c r="HU31" s="12">
        <f t="shared" si="14"/>
        <v>0</v>
      </c>
      <c r="HV31" s="12">
        <f t="shared" si="14"/>
        <v>0</v>
      </c>
      <c r="HW31" s="12">
        <f aca="true" t="shared" si="15" ref="HW31:IV31">SUM(HW23:HW30)</f>
        <v>0</v>
      </c>
      <c r="HX31" s="12">
        <f t="shared" si="15"/>
        <v>0</v>
      </c>
      <c r="HY31" s="12">
        <f t="shared" si="15"/>
        <v>0</v>
      </c>
      <c r="HZ31" s="12">
        <f t="shared" si="15"/>
        <v>0</v>
      </c>
      <c r="IA31" s="12">
        <f t="shared" si="15"/>
        <v>0</v>
      </c>
      <c r="IB31" s="12">
        <f t="shared" si="15"/>
        <v>0</v>
      </c>
      <c r="IC31" s="12">
        <f t="shared" si="15"/>
        <v>0</v>
      </c>
      <c r="ID31" s="12">
        <f t="shared" si="15"/>
        <v>0</v>
      </c>
      <c r="IE31" s="12">
        <f t="shared" si="15"/>
        <v>0</v>
      </c>
      <c r="IF31" s="12">
        <f t="shared" si="15"/>
        <v>0</v>
      </c>
      <c r="IG31" s="12">
        <f t="shared" si="15"/>
        <v>0</v>
      </c>
      <c r="IH31" s="12">
        <f t="shared" si="15"/>
        <v>0</v>
      </c>
      <c r="II31" s="12">
        <f t="shared" si="15"/>
        <v>0</v>
      </c>
      <c r="IJ31" s="12">
        <f t="shared" si="15"/>
        <v>0</v>
      </c>
      <c r="IK31" s="12">
        <f t="shared" si="15"/>
        <v>0</v>
      </c>
      <c r="IL31" s="12">
        <f t="shared" si="15"/>
        <v>0</v>
      </c>
      <c r="IM31" s="12">
        <f t="shared" si="15"/>
        <v>0</v>
      </c>
      <c r="IN31" s="12">
        <f t="shared" si="15"/>
        <v>0</v>
      </c>
      <c r="IO31" s="12">
        <f t="shared" si="15"/>
        <v>0</v>
      </c>
      <c r="IP31" s="12">
        <f t="shared" si="15"/>
        <v>0</v>
      </c>
      <c r="IQ31" s="12">
        <f t="shared" si="15"/>
        <v>0</v>
      </c>
      <c r="IR31" s="12">
        <f t="shared" si="15"/>
        <v>0</v>
      </c>
      <c r="IS31" s="12">
        <f t="shared" si="15"/>
        <v>0</v>
      </c>
      <c r="IT31" s="12">
        <f t="shared" si="15"/>
        <v>0</v>
      </c>
      <c r="IU31" s="12">
        <f t="shared" si="15"/>
        <v>0</v>
      </c>
      <c r="IV31" s="12">
        <f t="shared" si="15"/>
        <v>0</v>
      </c>
    </row>
    <row r="33" spans="1:129" ht="12.75">
      <c r="A33" s="12" t="s">
        <v>12</v>
      </c>
      <c r="B33" s="12">
        <v>30307</v>
      </c>
      <c r="C33" s="12">
        <v>29935</v>
      </c>
      <c r="D33" s="12">
        <v>34040</v>
      </c>
      <c r="E33" s="12">
        <v>40932</v>
      </c>
      <c r="F33" s="12">
        <v>34798</v>
      </c>
      <c r="G33" s="12">
        <v>34159</v>
      </c>
      <c r="H33" s="12">
        <v>36474</v>
      </c>
      <c r="I33" s="12">
        <v>37615</v>
      </c>
      <c r="J33" s="12">
        <v>41123</v>
      </c>
      <c r="K33" s="12">
        <v>38599</v>
      </c>
      <c r="L33" s="12">
        <v>44904</v>
      </c>
      <c r="M33" s="12">
        <v>47449</v>
      </c>
      <c r="N33" s="12">
        <v>44460</v>
      </c>
      <c r="O33" s="12">
        <v>48467</v>
      </c>
      <c r="P33" s="12">
        <v>45547</v>
      </c>
      <c r="Q33" s="12">
        <v>46709</v>
      </c>
      <c r="R33" s="12">
        <v>45240</v>
      </c>
      <c r="S33" s="12">
        <v>42062</v>
      </c>
      <c r="T33" s="12">
        <v>50696</v>
      </c>
      <c r="U33" s="12">
        <v>53050</v>
      </c>
      <c r="V33" s="12">
        <v>45559</v>
      </c>
      <c r="W33" s="12">
        <v>51739</v>
      </c>
      <c r="X33" s="12">
        <v>46462</v>
      </c>
      <c r="Y33" s="12">
        <v>53753</v>
      </c>
      <c r="Z33" s="12">
        <v>47383</v>
      </c>
      <c r="AA33" s="12">
        <v>51726</v>
      </c>
      <c r="AB33" s="12">
        <v>55397</v>
      </c>
      <c r="AC33" s="12">
        <v>51244</v>
      </c>
      <c r="AD33" s="12">
        <v>44901</v>
      </c>
      <c r="AE33" s="12">
        <v>46075</v>
      </c>
      <c r="AF33" s="12">
        <v>37847</v>
      </c>
      <c r="AG33" s="12">
        <v>47200</v>
      </c>
      <c r="AH33" s="12">
        <v>51655</v>
      </c>
      <c r="AI33" s="12">
        <v>50420</v>
      </c>
      <c r="AJ33" s="12">
        <v>47600</v>
      </c>
      <c r="AK33" s="12">
        <v>48968</v>
      </c>
      <c r="AL33" s="12">
        <v>49358</v>
      </c>
      <c r="AM33" s="12">
        <v>49623</v>
      </c>
      <c r="AN33" s="12">
        <v>55492</v>
      </c>
      <c r="AO33" s="12">
        <v>61616</v>
      </c>
      <c r="AP33" s="12">
        <v>59282</v>
      </c>
      <c r="AQ33" s="12">
        <v>63060</v>
      </c>
      <c r="AR33" s="12">
        <v>56102</v>
      </c>
      <c r="AS33" s="12">
        <v>60670</v>
      </c>
      <c r="AT33" s="12">
        <v>58171</v>
      </c>
      <c r="AU33" s="12">
        <v>61036</v>
      </c>
      <c r="AV33" s="12">
        <v>55609</v>
      </c>
      <c r="AW33" s="12">
        <v>62154</v>
      </c>
      <c r="AX33" s="12">
        <v>59367</v>
      </c>
      <c r="AY33" s="12">
        <v>58121</v>
      </c>
      <c r="AZ33" s="12">
        <v>61230</v>
      </c>
      <c r="BA33" s="12">
        <v>66950</v>
      </c>
      <c r="BB33" s="12">
        <v>48765</v>
      </c>
      <c r="BC33" s="12">
        <v>54805</v>
      </c>
      <c r="BD33" s="12">
        <v>53104</v>
      </c>
      <c r="BE33" s="12">
        <v>50805</v>
      </c>
      <c r="BF33" s="12">
        <v>60660</v>
      </c>
      <c r="BG33" s="12">
        <v>61790</v>
      </c>
      <c r="BH33" s="12">
        <v>59797</v>
      </c>
      <c r="BI33" s="12">
        <v>62575</v>
      </c>
      <c r="BJ33" s="12">
        <v>62482</v>
      </c>
      <c r="BK33" s="12">
        <v>59583</v>
      </c>
      <c r="BL33" s="12">
        <v>53223</v>
      </c>
      <c r="BM33" s="12">
        <v>54886</v>
      </c>
      <c r="BN33" s="12">
        <v>52749</v>
      </c>
      <c r="BO33" s="12">
        <v>63499</v>
      </c>
      <c r="BP33" s="12">
        <v>57340</v>
      </c>
      <c r="BQ33" s="12">
        <v>58562</v>
      </c>
      <c r="BR33" s="12">
        <v>51714</v>
      </c>
      <c r="BS33" s="12">
        <v>55012</v>
      </c>
      <c r="BT33" s="12">
        <v>53789</v>
      </c>
      <c r="BU33" s="12">
        <v>62451</v>
      </c>
      <c r="BV33" s="12">
        <v>61636</v>
      </c>
      <c r="BW33" s="12">
        <v>61212</v>
      </c>
      <c r="BX33" s="12">
        <v>61476</v>
      </c>
      <c r="BY33" s="12">
        <v>56255</v>
      </c>
      <c r="BZ33" s="12">
        <v>53559</v>
      </c>
      <c r="CA33" s="12">
        <v>56522</v>
      </c>
      <c r="CB33" s="12">
        <v>69492</v>
      </c>
      <c r="CC33" s="12">
        <v>76528</v>
      </c>
      <c r="CD33" s="12">
        <v>63732</v>
      </c>
      <c r="CE33" s="12">
        <v>69196</v>
      </c>
      <c r="CF33" s="12">
        <v>64997</v>
      </c>
      <c r="CG33" s="12">
        <v>55266</v>
      </c>
      <c r="CH33" s="12">
        <v>60741</v>
      </c>
      <c r="CI33" s="12">
        <v>52957</v>
      </c>
      <c r="CJ33" s="12">
        <v>56207</v>
      </c>
      <c r="CK33" s="12">
        <v>51198</v>
      </c>
      <c r="CL33" s="12">
        <v>55410</v>
      </c>
      <c r="CM33" s="12">
        <v>50053</v>
      </c>
      <c r="CN33" s="12">
        <v>51767</v>
      </c>
      <c r="CO33" s="12">
        <v>47766</v>
      </c>
      <c r="CP33" s="12">
        <v>49204</v>
      </c>
      <c r="CQ33" s="12">
        <v>43074</v>
      </c>
      <c r="CR33" s="12">
        <v>50763</v>
      </c>
      <c r="CS33" s="12">
        <v>50935</v>
      </c>
      <c r="CT33" s="12">
        <v>51608</v>
      </c>
      <c r="CU33" s="12">
        <v>50053</v>
      </c>
      <c r="CV33" s="12">
        <v>47924</v>
      </c>
      <c r="CW33" s="12">
        <v>52355</v>
      </c>
      <c r="CX33" s="12">
        <v>51908</v>
      </c>
      <c r="CY33" s="12">
        <v>58184</v>
      </c>
      <c r="CZ33" s="12">
        <v>56234</v>
      </c>
      <c r="DA33" s="12">
        <v>64112</v>
      </c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05" s="13" customFormat="1" ht="12.75">
      <c r="A34" s="13" t="s">
        <v>13</v>
      </c>
      <c r="B34" s="13">
        <v>0.0483</v>
      </c>
      <c r="C34" s="13">
        <v>0.0475</v>
      </c>
      <c r="D34" s="13">
        <v>0.0529</v>
      </c>
      <c r="E34" s="13">
        <v>0.062</v>
      </c>
      <c r="F34" s="13">
        <v>0.051</v>
      </c>
      <c r="G34" s="13">
        <v>0.05</v>
      </c>
      <c r="H34" s="13">
        <v>0.052</v>
      </c>
      <c r="I34" s="13">
        <v>0.053</v>
      </c>
      <c r="J34" s="13">
        <v>0.0567</v>
      </c>
      <c r="K34" s="13">
        <v>0.0527</v>
      </c>
      <c r="L34" s="13">
        <v>0.06</v>
      </c>
      <c r="M34" s="13">
        <v>0.0623</v>
      </c>
      <c r="N34" s="13">
        <v>0.0572</v>
      </c>
      <c r="O34" s="13">
        <v>0.062</v>
      </c>
      <c r="P34" s="13">
        <v>0.0574</v>
      </c>
      <c r="Q34" s="13">
        <v>0.0582</v>
      </c>
      <c r="R34" s="13">
        <v>0.0563</v>
      </c>
      <c r="S34" s="13">
        <v>0.0521</v>
      </c>
      <c r="T34" s="13">
        <v>0.0622</v>
      </c>
      <c r="U34" s="13">
        <v>0.0646</v>
      </c>
      <c r="V34" s="13">
        <v>0.0552</v>
      </c>
      <c r="W34" s="13">
        <v>0.0621</v>
      </c>
      <c r="X34" s="13">
        <v>0.0558</v>
      </c>
      <c r="Y34" s="13">
        <v>0.0642</v>
      </c>
      <c r="Z34" s="13">
        <v>0.0553</v>
      </c>
      <c r="AA34" s="13">
        <v>0.061</v>
      </c>
      <c r="AB34" s="13">
        <v>0.0643</v>
      </c>
      <c r="AC34" s="13">
        <v>0.0594</v>
      </c>
      <c r="AD34" s="13">
        <v>0.0525</v>
      </c>
      <c r="AE34" s="13">
        <v>0.0529</v>
      </c>
      <c r="AF34" s="13">
        <v>0.044</v>
      </c>
      <c r="AG34" s="13">
        <v>0.0553</v>
      </c>
      <c r="AH34" s="13">
        <v>0.06</v>
      </c>
      <c r="AI34" s="13">
        <v>0.0576</v>
      </c>
      <c r="AJ34" s="13">
        <v>0.0531</v>
      </c>
      <c r="AK34" s="13">
        <v>0.0563</v>
      </c>
      <c r="AL34" s="13">
        <v>0.0566</v>
      </c>
      <c r="AM34" s="13">
        <v>0.0539</v>
      </c>
      <c r="AN34" s="13">
        <v>0.0603</v>
      </c>
      <c r="AO34" s="13">
        <v>0.0706</v>
      </c>
      <c r="AP34" s="13">
        <v>0.0667</v>
      </c>
      <c r="AQ34" s="13">
        <v>0.0669</v>
      </c>
      <c r="AR34" s="13">
        <v>0.0595</v>
      </c>
      <c r="AS34" s="13">
        <v>0.0662</v>
      </c>
      <c r="AT34" s="13">
        <v>0.0616</v>
      </c>
      <c r="AU34" s="13">
        <v>0.0632</v>
      </c>
      <c r="AV34" s="13">
        <v>0.0573</v>
      </c>
      <c r="AW34" s="13">
        <v>0.0658</v>
      </c>
      <c r="AX34" s="13">
        <v>0.0609</v>
      </c>
      <c r="AY34" s="13">
        <v>0.0577</v>
      </c>
      <c r="AZ34" s="13">
        <v>0.0605</v>
      </c>
      <c r="BA34" s="13">
        <v>0.0678</v>
      </c>
      <c r="BB34" s="13">
        <v>0.0476</v>
      </c>
      <c r="BC34" s="13">
        <v>0.0675</v>
      </c>
      <c r="BD34" s="13">
        <v>0.0648</v>
      </c>
      <c r="BE34" s="13">
        <v>0.0618</v>
      </c>
      <c r="BF34" s="13">
        <v>0.0738</v>
      </c>
      <c r="BG34" s="13">
        <v>0.0677</v>
      </c>
      <c r="BH34" s="13">
        <v>0.0706</v>
      </c>
      <c r="BI34" s="13">
        <v>0.0736</v>
      </c>
      <c r="BJ34" s="13">
        <v>0.0732</v>
      </c>
      <c r="BK34" s="13">
        <v>0.07</v>
      </c>
      <c r="BL34" s="13">
        <v>0.0629</v>
      </c>
      <c r="BM34" s="13">
        <v>0.0643</v>
      </c>
      <c r="BN34" s="13">
        <v>0.0616</v>
      </c>
      <c r="BO34" s="13">
        <v>0.0717</v>
      </c>
      <c r="BP34" s="13">
        <v>0.0639</v>
      </c>
      <c r="BQ34" s="13">
        <v>0.0652</v>
      </c>
      <c r="BR34" s="13">
        <v>0.0574</v>
      </c>
      <c r="BS34" s="13">
        <v>0.0593</v>
      </c>
      <c r="BT34" s="13">
        <v>0.0578</v>
      </c>
      <c r="BU34" s="13">
        <v>0.0667</v>
      </c>
      <c r="BV34" s="13">
        <v>0.0665</v>
      </c>
      <c r="BW34" s="13">
        <v>0.0678</v>
      </c>
      <c r="BX34" s="13">
        <v>0.0669</v>
      </c>
      <c r="BY34" s="13">
        <v>0.0606</v>
      </c>
      <c r="BZ34" s="13">
        <v>0.058</v>
      </c>
      <c r="CA34" s="13">
        <v>0.0597</v>
      </c>
      <c r="CB34" s="13">
        <v>0.0697</v>
      </c>
      <c r="CC34" s="13">
        <v>0.0796</v>
      </c>
      <c r="CD34" s="13">
        <v>0.0695</v>
      </c>
      <c r="CE34" s="13">
        <v>0.0687</v>
      </c>
      <c r="CF34" s="13">
        <v>0.067</v>
      </c>
      <c r="CG34" s="13">
        <v>0.0577</v>
      </c>
      <c r="CH34" s="13">
        <v>0.0621</v>
      </c>
      <c r="CI34" s="13">
        <v>0.0548</v>
      </c>
      <c r="CJ34" s="13">
        <v>0.0579</v>
      </c>
      <c r="CK34" s="13">
        <v>0.0526</v>
      </c>
      <c r="CL34" s="13">
        <v>0.0571</v>
      </c>
      <c r="CM34" s="13">
        <v>0.0518</v>
      </c>
      <c r="CN34" s="13">
        <v>0.0538</v>
      </c>
      <c r="CO34" s="13">
        <v>0.0503</v>
      </c>
      <c r="CP34" s="13">
        <v>0.0532</v>
      </c>
      <c r="CQ34" s="13">
        <v>0.0468</v>
      </c>
      <c r="CR34" s="13">
        <v>0.0545</v>
      </c>
      <c r="CS34" s="13">
        <v>0.0569</v>
      </c>
      <c r="CT34" s="13">
        <v>0.0576</v>
      </c>
      <c r="CU34" s="13">
        <v>0.0563</v>
      </c>
      <c r="CV34" s="13">
        <v>0.0539</v>
      </c>
      <c r="CW34" s="13">
        <v>0.0552</v>
      </c>
      <c r="CX34" s="13">
        <v>0.0547</v>
      </c>
      <c r="CY34" s="13">
        <v>0.0583</v>
      </c>
      <c r="CZ34" s="13">
        <v>0.0582</v>
      </c>
      <c r="DA34" s="13">
        <v>0.0668</v>
      </c>
    </row>
    <row r="35" spans="1:129" ht="12.75">
      <c r="A35" s="12" t="s">
        <v>14</v>
      </c>
      <c r="B35" s="12">
        <v>14439</v>
      </c>
      <c r="C35" s="12">
        <v>15406</v>
      </c>
      <c r="D35" s="12">
        <v>16454</v>
      </c>
      <c r="E35" s="12">
        <v>21553</v>
      </c>
      <c r="F35" s="12">
        <v>16754</v>
      </c>
      <c r="G35" s="12">
        <v>17157</v>
      </c>
      <c r="H35" s="12">
        <v>19614</v>
      </c>
      <c r="I35" s="12">
        <v>19057</v>
      </c>
      <c r="J35" s="12">
        <v>20309</v>
      </c>
      <c r="K35" s="12">
        <v>20316</v>
      </c>
      <c r="L35" s="12">
        <v>21736</v>
      </c>
      <c r="M35" s="12">
        <v>23980</v>
      </c>
      <c r="N35" s="12">
        <v>23517</v>
      </c>
      <c r="O35" s="12">
        <v>24201</v>
      </c>
      <c r="P35" s="12">
        <v>22896</v>
      </c>
      <c r="Q35" s="12">
        <v>23859</v>
      </c>
      <c r="R35" s="12">
        <v>25764</v>
      </c>
      <c r="S35" s="12">
        <v>23186</v>
      </c>
      <c r="T35" s="12">
        <v>27311</v>
      </c>
      <c r="U35" s="12">
        <v>27694</v>
      </c>
      <c r="V35" s="12">
        <v>24404</v>
      </c>
      <c r="W35" s="12">
        <v>25953</v>
      </c>
      <c r="X35" s="12">
        <v>21968</v>
      </c>
      <c r="Y35" s="12">
        <v>25404</v>
      </c>
      <c r="Z35" s="12">
        <v>25866</v>
      </c>
      <c r="AA35" s="12">
        <v>30243</v>
      </c>
      <c r="AB35" s="12">
        <v>31032</v>
      </c>
      <c r="AC35" s="12">
        <v>28167</v>
      </c>
      <c r="AD35" s="12">
        <v>26004</v>
      </c>
      <c r="AE35" s="12">
        <v>27057</v>
      </c>
      <c r="AF35" s="12">
        <v>25059</v>
      </c>
      <c r="AG35" s="12">
        <v>30087</v>
      </c>
      <c r="AH35" s="12">
        <v>32125</v>
      </c>
      <c r="AI35" s="12">
        <v>29599</v>
      </c>
      <c r="AJ35" s="12">
        <v>28028</v>
      </c>
      <c r="AK35" s="12">
        <v>28809</v>
      </c>
      <c r="AL35" s="12">
        <v>27248</v>
      </c>
      <c r="AM35" s="12">
        <v>33357</v>
      </c>
      <c r="AN35" s="12">
        <v>31617</v>
      </c>
      <c r="AO35" s="12">
        <v>33410</v>
      </c>
      <c r="AP35" s="12">
        <v>31502</v>
      </c>
      <c r="AQ35" s="12">
        <v>37445</v>
      </c>
      <c r="AR35" s="12">
        <v>31366</v>
      </c>
      <c r="AS35" s="12">
        <v>31825</v>
      </c>
      <c r="AT35" s="12">
        <v>32986</v>
      </c>
      <c r="AU35" s="12">
        <v>31651</v>
      </c>
      <c r="AV35" s="12">
        <v>27921</v>
      </c>
      <c r="AW35" s="12">
        <v>30721</v>
      </c>
      <c r="AX35" s="12">
        <v>29239</v>
      </c>
      <c r="AY35" s="12">
        <v>29961</v>
      </c>
      <c r="AZ35" s="12">
        <v>31497</v>
      </c>
      <c r="BA35" s="12">
        <v>35145</v>
      </c>
      <c r="BB35" s="12">
        <v>25534</v>
      </c>
      <c r="BC35" s="12">
        <v>34369</v>
      </c>
      <c r="BD35" s="12">
        <v>33188</v>
      </c>
      <c r="BE35" s="12">
        <v>30396</v>
      </c>
      <c r="BF35" s="12">
        <v>39367</v>
      </c>
      <c r="BG35" s="12">
        <v>40303</v>
      </c>
      <c r="BH35" s="12">
        <v>37458</v>
      </c>
      <c r="BI35" s="12">
        <v>38759</v>
      </c>
      <c r="BJ35" s="12">
        <v>38189</v>
      </c>
      <c r="BK35" s="12">
        <v>36138</v>
      </c>
      <c r="BL35" s="12">
        <v>33634</v>
      </c>
      <c r="BM35" s="12">
        <v>33429</v>
      </c>
      <c r="BN35" s="12">
        <v>32627</v>
      </c>
      <c r="BO35" s="12">
        <v>37884</v>
      </c>
      <c r="BP35" s="12">
        <v>33112</v>
      </c>
      <c r="BQ35" s="12">
        <v>35277</v>
      </c>
      <c r="BR35" s="12">
        <v>30229</v>
      </c>
      <c r="BS35" s="12">
        <v>32275</v>
      </c>
      <c r="BT35" s="12">
        <v>34380</v>
      </c>
      <c r="BU35" s="12">
        <v>36547</v>
      </c>
      <c r="BV35" s="12">
        <v>33187</v>
      </c>
      <c r="BW35" s="12">
        <v>35484</v>
      </c>
      <c r="BX35" s="12">
        <v>34422</v>
      </c>
      <c r="BY35" s="12">
        <v>35649</v>
      </c>
      <c r="BZ35" s="12">
        <v>40980</v>
      </c>
      <c r="CA35" s="12">
        <v>33198</v>
      </c>
      <c r="CB35" s="12">
        <v>37436</v>
      </c>
      <c r="CC35" s="12">
        <v>42936</v>
      </c>
      <c r="CD35" s="12">
        <v>31149</v>
      </c>
      <c r="CE35" s="12">
        <v>38214</v>
      </c>
      <c r="CF35" s="12">
        <v>34724</v>
      </c>
      <c r="CG35" s="12">
        <v>26759</v>
      </c>
      <c r="CH35" s="12">
        <v>29673</v>
      </c>
      <c r="CI35" s="12">
        <v>30545</v>
      </c>
      <c r="CJ35" s="12">
        <v>31046</v>
      </c>
      <c r="CK35" s="12">
        <v>26952</v>
      </c>
      <c r="CL35" s="12">
        <v>31601</v>
      </c>
      <c r="CM35" s="12">
        <v>24652</v>
      </c>
      <c r="CN35" s="12">
        <v>27429</v>
      </c>
      <c r="CO35" s="12">
        <v>23739</v>
      </c>
      <c r="CP35" s="12">
        <v>29757</v>
      </c>
      <c r="CQ35" s="12">
        <v>21321</v>
      </c>
      <c r="CR35" s="12">
        <v>25545</v>
      </c>
      <c r="CS35" s="12">
        <v>25071</v>
      </c>
      <c r="CT35" s="12">
        <v>25262</v>
      </c>
      <c r="CU35" s="12">
        <v>24215</v>
      </c>
      <c r="CV35" s="12">
        <v>24454</v>
      </c>
      <c r="CW35" s="12">
        <v>23563</v>
      </c>
      <c r="CX35" s="12">
        <v>23591</v>
      </c>
      <c r="CY35" s="12">
        <v>24594</v>
      </c>
      <c r="CZ35" s="12">
        <v>23948</v>
      </c>
      <c r="DA35" s="12">
        <v>27976</v>
      </c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8328</v>
      </c>
      <c r="C36" s="12">
        <v>4911</v>
      </c>
      <c r="D36" s="12">
        <v>6265</v>
      </c>
      <c r="E36" s="12">
        <v>6491</v>
      </c>
      <c r="F36" s="12">
        <v>6358</v>
      </c>
      <c r="G36" s="12">
        <v>5499</v>
      </c>
      <c r="H36" s="12">
        <v>5817</v>
      </c>
      <c r="I36" s="12">
        <v>7314</v>
      </c>
      <c r="J36" s="12">
        <v>7396</v>
      </c>
      <c r="K36" s="12">
        <v>6938</v>
      </c>
      <c r="L36" s="12">
        <v>7775</v>
      </c>
      <c r="M36" s="12">
        <v>7844</v>
      </c>
      <c r="N36" s="12">
        <v>7720</v>
      </c>
      <c r="O36" s="12">
        <v>9860</v>
      </c>
      <c r="P36" s="12">
        <v>9357</v>
      </c>
      <c r="Q36" s="12">
        <v>8898</v>
      </c>
      <c r="R36" s="12">
        <v>9060</v>
      </c>
      <c r="S36" s="12">
        <v>9473</v>
      </c>
      <c r="T36" s="12">
        <v>9801</v>
      </c>
      <c r="U36" s="12">
        <v>10458</v>
      </c>
      <c r="V36" s="12">
        <v>9966</v>
      </c>
      <c r="W36" s="12">
        <v>11060</v>
      </c>
      <c r="X36" s="12">
        <v>9232</v>
      </c>
      <c r="Y36" s="12">
        <v>9313</v>
      </c>
      <c r="Z36" s="12">
        <v>8560</v>
      </c>
      <c r="AA36" s="12">
        <v>11632</v>
      </c>
      <c r="AB36" s="12">
        <v>12266</v>
      </c>
      <c r="AC36" s="12">
        <v>11785</v>
      </c>
      <c r="AD36" s="12">
        <v>9103</v>
      </c>
      <c r="AE36" s="12">
        <v>9558</v>
      </c>
      <c r="AF36" s="12">
        <v>6622</v>
      </c>
      <c r="AG36" s="12">
        <v>8734</v>
      </c>
      <c r="AH36" s="12">
        <v>10282</v>
      </c>
      <c r="AI36" s="12">
        <v>9503</v>
      </c>
      <c r="AJ36" s="12">
        <v>8779</v>
      </c>
      <c r="AK36" s="12">
        <v>9219</v>
      </c>
      <c r="AL36" s="12">
        <v>8003</v>
      </c>
      <c r="AM36" s="12">
        <v>7573</v>
      </c>
      <c r="AN36" s="12">
        <v>10588</v>
      </c>
      <c r="AO36" s="12">
        <v>12600</v>
      </c>
      <c r="AP36" s="12">
        <v>10675</v>
      </c>
      <c r="AQ36" s="12">
        <v>10296</v>
      </c>
      <c r="AR36" s="12">
        <v>11290</v>
      </c>
      <c r="AS36" s="12">
        <v>13275</v>
      </c>
      <c r="AT36" s="12">
        <v>8338</v>
      </c>
      <c r="AU36" s="12">
        <v>10514</v>
      </c>
      <c r="AV36" s="12">
        <v>9226</v>
      </c>
      <c r="AW36" s="12">
        <v>11995</v>
      </c>
      <c r="AX36" s="12">
        <v>9529</v>
      </c>
      <c r="AY36" s="12">
        <v>8669</v>
      </c>
      <c r="AZ36" s="12">
        <v>9097</v>
      </c>
      <c r="BA36" s="12">
        <v>10000</v>
      </c>
      <c r="BB36" s="12">
        <v>6202</v>
      </c>
      <c r="BC36" s="12">
        <v>6130</v>
      </c>
      <c r="BD36" s="12">
        <v>6342</v>
      </c>
      <c r="BE36" s="12">
        <v>7614</v>
      </c>
      <c r="BF36" s="12">
        <v>6336</v>
      </c>
      <c r="BG36" s="12">
        <v>9227</v>
      </c>
      <c r="BH36" s="12">
        <v>9373</v>
      </c>
      <c r="BI36" s="12">
        <v>10081</v>
      </c>
      <c r="BJ36" s="12">
        <v>12667</v>
      </c>
      <c r="BK36" s="12">
        <v>12174</v>
      </c>
      <c r="BL36" s="12">
        <v>10030</v>
      </c>
      <c r="BM36" s="12">
        <v>9364</v>
      </c>
      <c r="BN36" s="12">
        <v>8452</v>
      </c>
      <c r="BO36" s="12">
        <v>13249</v>
      </c>
      <c r="BP36" s="12">
        <v>14232</v>
      </c>
      <c r="BQ36" s="12">
        <v>10809</v>
      </c>
      <c r="BR36" s="12">
        <v>9383</v>
      </c>
      <c r="BS36" s="12">
        <v>8893</v>
      </c>
      <c r="BT36" s="12">
        <v>8144</v>
      </c>
      <c r="BU36" s="12">
        <v>9812</v>
      </c>
      <c r="BV36" s="12">
        <v>9208</v>
      </c>
      <c r="BW36" s="12">
        <v>10758</v>
      </c>
      <c r="BX36" s="12">
        <v>10011</v>
      </c>
      <c r="BY36" s="12">
        <v>8309</v>
      </c>
      <c r="BZ36" s="12">
        <v>7147</v>
      </c>
      <c r="CA36" s="12">
        <v>8261</v>
      </c>
      <c r="CB36" s="12">
        <v>9624</v>
      </c>
      <c r="CC36" s="12">
        <v>11058</v>
      </c>
      <c r="CD36" s="12">
        <v>8588</v>
      </c>
      <c r="CE36" s="12">
        <v>8512</v>
      </c>
      <c r="CF36" s="12">
        <v>7403</v>
      </c>
      <c r="CG36" s="12">
        <v>4228</v>
      </c>
      <c r="CH36" s="12">
        <v>6334</v>
      </c>
      <c r="CI36" s="12">
        <v>6170</v>
      </c>
      <c r="CJ36" s="12">
        <v>6417</v>
      </c>
      <c r="CK36" s="12">
        <v>5525</v>
      </c>
      <c r="CL36" s="12">
        <v>5633</v>
      </c>
      <c r="CM36" s="12">
        <v>4795</v>
      </c>
      <c r="CN36" s="12">
        <v>4308</v>
      </c>
      <c r="CO36" s="12">
        <v>3882</v>
      </c>
      <c r="CP36" s="12">
        <v>3131</v>
      </c>
      <c r="CQ36" s="12">
        <v>3564</v>
      </c>
      <c r="CR36" s="12">
        <v>5300</v>
      </c>
      <c r="CS36" s="12">
        <v>5519</v>
      </c>
      <c r="CT36" s="12">
        <v>4660</v>
      </c>
      <c r="CU36" s="12">
        <v>5253</v>
      </c>
      <c r="CV36" s="12">
        <v>4004</v>
      </c>
      <c r="CW36" s="12">
        <v>6214</v>
      </c>
      <c r="CX36" s="12">
        <v>6082</v>
      </c>
      <c r="CY36" s="12">
        <v>6876</v>
      </c>
      <c r="CZ36" s="12">
        <v>8215</v>
      </c>
      <c r="DA36" s="12">
        <v>8272</v>
      </c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2991</v>
      </c>
      <c r="C37" s="12">
        <v>2645</v>
      </c>
      <c r="D37" s="12">
        <v>3152</v>
      </c>
      <c r="E37" s="12">
        <v>3465</v>
      </c>
      <c r="F37" s="12">
        <v>3101</v>
      </c>
      <c r="G37" s="12">
        <v>4015</v>
      </c>
      <c r="H37" s="12">
        <v>2740</v>
      </c>
      <c r="I37" s="12">
        <v>4531</v>
      </c>
      <c r="J37" s="12">
        <v>3818</v>
      </c>
      <c r="K37" s="12">
        <v>3909</v>
      </c>
      <c r="L37" s="12">
        <v>4517</v>
      </c>
      <c r="M37" s="12">
        <v>5036</v>
      </c>
      <c r="N37" s="12">
        <v>4523</v>
      </c>
      <c r="O37" s="12">
        <v>5376</v>
      </c>
      <c r="P37" s="12">
        <v>3949</v>
      </c>
      <c r="Q37" s="12">
        <v>4303</v>
      </c>
      <c r="R37" s="12">
        <v>4160</v>
      </c>
      <c r="S37" s="12">
        <v>4331</v>
      </c>
      <c r="T37" s="12">
        <v>5233</v>
      </c>
      <c r="U37" s="12">
        <v>5594</v>
      </c>
      <c r="V37" s="12">
        <v>5878</v>
      </c>
      <c r="W37" s="12">
        <v>5927</v>
      </c>
      <c r="X37" s="12">
        <v>5854</v>
      </c>
      <c r="Y37" s="12">
        <v>5760</v>
      </c>
      <c r="Z37" s="12">
        <v>4304</v>
      </c>
      <c r="AA37" s="12">
        <v>4650</v>
      </c>
      <c r="AB37" s="12">
        <v>5556</v>
      </c>
      <c r="AC37" s="12">
        <v>5120</v>
      </c>
      <c r="AD37" s="12">
        <v>5331</v>
      </c>
      <c r="AE37" s="12">
        <v>3552</v>
      </c>
      <c r="AF37" s="12">
        <v>2457</v>
      </c>
      <c r="AG37" s="12">
        <v>2986</v>
      </c>
      <c r="AH37" s="12">
        <v>3723</v>
      </c>
      <c r="AI37" s="12">
        <v>4606</v>
      </c>
      <c r="AJ37" s="12">
        <v>3299</v>
      </c>
      <c r="AK37" s="12">
        <v>3033</v>
      </c>
      <c r="AL37" s="12">
        <v>2818</v>
      </c>
      <c r="AM37" s="12">
        <v>3264</v>
      </c>
      <c r="AN37" s="12">
        <v>4819</v>
      </c>
      <c r="AO37" s="12">
        <v>6245</v>
      </c>
      <c r="AP37" s="12">
        <v>5839</v>
      </c>
      <c r="AQ37" s="12">
        <v>5164</v>
      </c>
      <c r="AR37" s="12">
        <v>5405</v>
      </c>
      <c r="AS37" s="12">
        <v>6125</v>
      </c>
      <c r="AT37" s="12">
        <v>4968</v>
      </c>
      <c r="AU37" s="12">
        <v>5080</v>
      </c>
      <c r="AV37" s="12">
        <v>4490</v>
      </c>
      <c r="AW37" s="12">
        <v>4394</v>
      </c>
      <c r="AX37" s="12">
        <v>4363</v>
      </c>
      <c r="AY37" s="12">
        <v>3901</v>
      </c>
      <c r="AZ37" s="12">
        <v>2844</v>
      </c>
      <c r="BA37" s="12">
        <v>4441</v>
      </c>
      <c r="BB37" s="12">
        <v>2907</v>
      </c>
      <c r="BC37" s="12">
        <v>4230</v>
      </c>
      <c r="BD37" s="12">
        <v>1927</v>
      </c>
      <c r="BE37" s="12">
        <v>2237</v>
      </c>
      <c r="BF37" s="12">
        <v>3603</v>
      </c>
      <c r="BG37" s="12">
        <v>4449</v>
      </c>
      <c r="BH37" s="12">
        <v>2946</v>
      </c>
      <c r="BI37" s="12">
        <v>3471</v>
      </c>
      <c r="BJ37" s="12">
        <v>3566</v>
      </c>
      <c r="BK37" s="12">
        <v>4736</v>
      </c>
      <c r="BL37" s="12">
        <v>3134</v>
      </c>
      <c r="BM37" s="12">
        <v>3604</v>
      </c>
      <c r="BN37" s="12">
        <v>3552</v>
      </c>
      <c r="BO37" s="12">
        <v>3663</v>
      </c>
      <c r="BP37" s="12">
        <v>4376</v>
      </c>
      <c r="BQ37" s="12">
        <v>6038</v>
      </c>
      <c r="BR37" s="12">
        <v>3406</v>
      </c>
      <c r="BS37" s="12">
        <v>3879</v>
      </c>
      <c r="BT37" s="12">
        <v>2098</v>
      </c>
      <c r="BU37" s="12">
        <v>2553</v>
      </c>
      <c r="BV37" s="12">
        <v>2788</v>
      </c>
      <c r="BW37" s="12">
        <v>5678</v>
      </c>
      <c r="BX37" s="12">
        <v>2805</v>
      </c>
      <c r="BY37" s="12">
        <v>2173</v>
      </c>
      <c r="BZ37" s="12">
        <v>1380</v>
      </c>
      <c r="CA37" s="12">
        <v>2253</v>
      </c>
      <c r="CB37" s="12">
        <v>6091</v>
      </c>
      <c r="CC37" s="12">
        <v>3819</v>
      </c>
      <c r="CD37" s="12">
        <v>3754</v>
      </c>
      <c r="CE37" s="12">
        <v>1552</v>
      </c>
      <c r="CF37" s="12">
        <v>2602</v>
      </c>
      <c r="CG37" s="12">
        <v>5135</v>
      </c>
      <c r="CH37" s="12">
        <v>2102</v>
      </c>
      <c r="CI37" s="12">
        <v>2245</v>
      </c>
      <c r="CJ37" s="12">
        <v>3522</v>
      </c>
      <c r="CK37" s="12">
        <v>2256</v>
      </c>
      <c r="CL37" s="12">
        <v>1696</v>
      </c>
      <c r="CM37" s="12">
        <v>4869</v>
      </c>
      <c r="CN37" s="12">
        <v>2412</v>
      </c>
      <c r="CO37" s="12">
        <v>1697</v>
      </c>
      <c r="CP37" s="12">
        <v>1425</v>
      </c>
      <c r="CQ37" s="12">
        <v>1647</v>
      </c>
      <c r="CR37" s="12">
        <v>1593</v>
      </c>
      <c r="CS37" s="12">
        <v>1880</v>
      </c>
      <c r="CT37" s="12">
        <v>2372</v>
      </c>
      <c r="CU37" s="12">
        <v>1543</v>
      </c>
      <c r="CV37" s="12">
        <v>2904</v>
      </c>
      <c r="CW37" s="12">
        <v>3477</v>
      </c>
      <c r="CX37" s="12">
        <v>2965</v>
      </c>
      <c r="CY37" s="12">
        <v>4636</v>
      </c>
      <c r="CZ37" s="12">
        <v>3533</v>
      </c>
      <c r="DA37" s="12">
        <v>4348</v>
      </c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3928</v>
      </c>
      <c r="C38" s="12">
        <v>4297</v>
      </c>
      <c r="D38" s="12">
        <v>5085</v>
      </c>
      <c r="E38" s="12">
        <v>5488</v>
      </c>
      <c r="F38" s="12">
        <v>4696</v>
      </c>
      <c r="G38" s="12">
        <v>4121</v>
      </c>
      <c r="H38" s="12">
        <v>4974</v>
      </c>
      <c r="I38" s="12">
        <v>5290</v>
      </c>
      <c r="J38" s="12">
        <v>7082</v>
      </c>
      <c r="K38" s="12">
        <v>5606</v>
      </c>
      <c r="L38" s="12">
        <v>6541</v>
      </c>
      <c r="M38" s="12">
        <v>7272</v>
      </c>
      <c r="N38" s="12">
        <v>6048</v>
      </c>
      <c r="O38" s="12">
        <v>5655</v>
      </c>
      <c r="P38" s="12">
        <v>5155</v>
      </c>
      <c r="Q38" s="12">
        <v>4378</v>
      </c>
      <c r="R38" s="12">
        <v>5292</v>
      </c>
      <c r="S38" s="12">
        <v>4292</v>
      </c>
      <c r="T38" s="12">
        <v>7183</v>
      </c>
      <c r="U38" s="12">
        <v>7052</v>
      </c>
      <c r="V38" s="12">
        <v>4853</v>
      </c>
      <c r="W38" s="12">
        <v>7975</v>
      </c>
      <c r="X38" s="12">
        <v>7731</v>
      </c>
      <c r="Y38" s="12">
        <v>9717</v>
      </c>
      <c r="Z38" s="12">
        <v>6171</v>
      </c>
      <c r="AA38" s="12">
        <v>4361</v>
      </c>
      <c r="AB38" s="12">
        <v>6051</v>
      </c>
      <c r="AC38" s="12">
        <v>5124</v>
      </c>
      <c r="AD38" s="12">
        <v>3952</v>
      </c>
      <c r="AE38" s="12">
        <v>4717</v>
      </c>
      <c r="AF38" s="12">
        <v>3523</v>
      </c>
      <c r="AG38" s="12">
        <v>3818</v>
      </c>
      <c r="AH38" s="12">
        <v>3351</v>
      </c>
      <c r="AI38" s="12">
        <v>2109</v>
      </c>
      <c r="AJ38" s="12">
        <v>4427</v>
      </c>
      <c r="AK38" s="12">
        <v>4132</v>
      </c>
      <c r="AL38" s="12">
        <v>2482</v>
      </c>
      <c r="AM38" s="12">
        <v>2797</v>
      </c>
      <c r="AN38" s="12">
        <v>3456</v>
      </c>
      <c r="AO38" s="12">
        <v>3697</v>
      </c>
      <c r="AP38" s="12">
        <v>6490</v>
      </c>
      <c r="AQ38" s="12">
        <v>6463</v>
      </c>
      <c r="AR38" s="12">
        <v>4718</v>
      </c>
      <c r="AS38" s="12">
        <v>4615</v>
      </c>
      <c r="AT38" s="12">
        <v>6742</v>
      </c>
      <c r="AU38" s="12">
        <v>7423</v>
      </c>
      <c r="AV38" s="12">
        <v>6496</v>
      </c>
      <c r="AW38" s="12">
        <v>5192</v>
      </c>
      <c r="AX38" s="12">
        <v>5275</v>
      </c>
      <c r="AY38" s="12">
        <v>3787</v>
      </c>
      <c r="AZ38" s="12">
        <v>3332</v>
      </c>
      <c r="BA38" s="12">
        <v>4172</v>
      </c>
      <c r="BB38" s="12">
        <v>3484</v>
      </c>
      <c r="BC38" s="12">
        <v>2378</v>
      </c>
      <c r="BD38" s="12">
        <v>4325</v>
      </c>
      <c r="BE38" s="12">
        <v>1471</v>
      </c>
      <c r="BF38" s="12">
        <v>1981</v>
      </c>
      <c r="BG38" s="12">
        <v>1652</v>
      </c>
      <c r="BH38" s="12">
        <v>2440</v>
      </c>
      <c r="BI38" s="12">
        <v>1564</v>
      </c>
      <c r="BJ38" s="12">
        <v>866</v>
      </c>
      <c r="BK38" s="12">
        <v>673</v>
      </c>
      <c r="BL38" s="12">
        <v>797</v>
      </c>
      <c r="BM38" s="12">
        <v>1610</v>
      </c>
      <c r="BN38" s="12">
        <v>2704</v>
      </c>
      <c r="BO38" s="12">
        <v>1182</v>
      </c>
      <c r="BP38" s="12">
        <v>1708</v>
      </c>
      <c r="BQ38" s="12">
        <v>958</v>
      </c>
      <c r="BR38" s="12">
        <v>2731</v>
      </c>
      <c r="BS38" s="12">
        <v>1687</v>
      </c>
      <c r="BT38" s="12">
        <v>1127</v>
      </c>
      <c r="BU38" s="12">
        <v>4965</v>
      </c>
      <c r="BV38" s="12">
        <v>1461</v>
      </c>
      <c r="BW38" s="12">
        <v>940</v>
      </c>
      <c r="BX38" s="12">
        <v>4658</v>
      </c>
      <c r="BY38" s="12">
        <v>599</v>
      </c>
      <c r="BZ38" s="12">
        <v>484</v>
      </c>
      <c r="CA38" s="12">
        <v>9241</v>
      </c>
      <c r="CB38" s="12">
        <v>1850</v>
      </c>
      <c r="CC38" s="12">
        <v>4785</v>
      </c>
      <c r="CD38" s="12">
        <v>4908</v>
      </c>
      <c r="CE38" s="12">
        <v>1373</v>
      </c>
      <c r="CF38" s="12">
        <v>3722</v>
      </c>
      <c r="CG38" s="12">
        <v>1187</v>
      </c>
      <c r="CH38" s="12">
        <v>4183</v>
      </c>
      <c r="CI38" s="12">
        <v>754</v>
      </c>
      <c r="CJ38" s="12">
        <v>1886</v>
      </c>
      <c r="CK38" s="12">
        <v>2623</v>
      </c>
      <c r="CL38" s="12">
        <v>1151</v>
      </c>
      <c r="CM38" s="12">
        <v>1422</v>
      </c>
      <c r="CN38" s="12">
        <v>3887</v>
      </c>
      <c r="CO38" s="12">
        <v>4389</v>
      </c>
      <c r="CP38" s="12">
        <v>2412</v>
      </c>
      <c r="CQ38" s="12">
        <v>5427</v>
      </c>
      <c r="CR38" s="12">
        <v>1316</v>
      </c>
      <c r="CS38" s="12">
        <v>2091</v>
      </c>
      <c r="CT38" s="12">
        <v>2035</v>
      </c>
      <c r="CU38" s="12">
        <v>1345</v>
      </c>
      <c r="CV38" s="12">
        <v>130</v>
      </c>
      <c r="CW38" s="12">
        <v>2365</v>
      </c>
      <c r="CX38" s="12">
        <v>1362</v>
      </c>
      <c r="CY38" s="12">
        <v>3045</v>
      </c>
      <c r="CZ38" s="12">
        <v>2958</v>
      </c>
      <c r="DA38" s="12">
        <v>1912</v>
      </c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621</v>
      </c>
      <c r="C39" s="12">
        <v>2676</v>
      </c>
      <c r="D39" s="12">
        <v>3084</v>
      </c>
      <c r="E39" s="12">
        <v>3940</v>
      </c>
      <c r="F39" s="12">
        <v>3887</v>
      </c>
      <c r="G39" s="12">
        <v>3367</v>
      </c>
      <c r="H39" s="12">
        <v>3329</v>
      </c>
      <c r="I39" s="12">
        <v>1423</v>
      </c>
      <c r="J39" s="12">
        <v>2518</v>
      </c>
      <c r="K39" s="12">
        <v>1830</v>
      </c>
      <c r="L39" s="12">
        <v>4335</v>
      </c>
      <c r="M39" s="12">
        <v>3317</v>
      </c>
      <c r="N39" s="12">
        <v>2652</v>
      </c>
      <c r="O39" s="12">
        <v>3375</v>
      </c>
      <c r="P39" s="12">
        <v>4190</v>
      </c>
      <c r="Q39" s="12">
        <v>5271</v>
      </c>
      <c r="R39" s="12">
        <v>964</v>
      </c>
      <c r="S39" s="12">
        <v>780</v>
      </c>
      <c r="T39" s="12">
        <v>1168</v>
      </c>
      <c r="U39" s="12">
        <v>2252</v>
      </c>
      <c r="V39" s="12">
        <v>458</v>
      </c>
      <c r="W39" s="12">
        <v>824</v>
      </c>
      <c r="X39" s="12">
        <v>1677</v>
      </c>
      <c r="Y39" s="12">
        <v>3558</v>
      </c>
      <c r="Z39" s="12">
        <v>2482</v>
      </c>
      <c r="AA39" s="12">
        <v>841</v>
      </c>
      <c r="AB39" s="12">
        <v>491</v>
      </c>
      <c r="AC39" s="12">
        <v>1048</v>
      </c>
      <c r="AD39" s="12">
        <v>512</v>
      </c>
      <c r="AE39" s="12">
        <v>1191</v>
      </c>
      <c r="AF39" s="12">
        <v>812</v>
      </c>
      <c r="AG39" s="12">
        <v>1575</v>
      </c>
      <c r="AH39" s="12">
        <v>2174</v>
      </c>
      <c r="AI39" s="12">
        <v>4603</v>
      </c>
      <c r="AJ39" s="12">
        <v>3067</v>
      </c>
      <c r="AK39" s="12">
        <v>3777</v>
      </c>
      <c r="AL39" s="12">
        <v>8807</v>
      </c>
      <c r="AM39" s="12">
        <v>2632</v>
      </c>
      <c r="AN39" s="12">
        <v>5013</v>
      </c>
      <c r="AO39" s="12">
        <v>5665</v>
      </c>
      <c r="AP39" s="12">
        <v>4776</v>
      </c>
      <c r="AQ39" s="12">
        <v>3692</v>
      </c>
      <c r="AR39" s="12">
        <v>3323</v>
      </c>
      <c r="AS39" s="12">
        <v>4831</v>
      </c>
      <c r="AT39" s="12">
        <v>5137</v>
      </c>
      <c r="AU39" s="12">
        <v>6368</v>
      </c>
      <c r="AV39" s="12">
        <v>7475</v>
      </c>
      <c r="AW39" s="12">
        <v>9851</v>
      </c>
      <c r="AX39" s="12">
        <v>10962</v>
      </c>
      <c r="AY39" s="12">
        <v>11803</v>
      </c>
      <c r="AZ39" s="12">
        <v>14460</v>
      </c>
      <c r="BA39" s="12">
        <v>13193</v>
      </c>
      <c r="BB39" s="12">
        <v>10637</v>
      </c>
      <c r="BC39" s="12">
        <v>7699</v>
      </c>
      <c r="BD39" s="12">
        <v>7323</v>
      </c>
      <c r="BE39" s="12">
        <v>9087</v>
      </c>
      <c r="BF39" s="12">
        <v>9372</v>
      </c>
      <c r="BG39" s="12">
        <v>6159</v>
      </c>
      <c r="BH39" s="12">
        <v>7582</v>
      </c>
      <c r="BI39" s="12">
        <v>8700</v>
      </c>
      <c r="BJ39" s="12">
        <v>7195</v>
      </c>
      <c r="BK39" s="12">
        <v>6152</v>
      </c>
      <c r="BL39" s="12">
        <v>5628</v>
      </c>
      <c r="BM39" s="12">
        <v>6743</v>
      </c>
      <c r="BN39" s="12">
        <v>5415</v>
      </c>
      <c r="BO39" s="12">
        <v>7521</v>
      </c>
      <c r="BP39" s="12">
        <v>3911</v>
      </c>
      <c r="BQ39" s="12">
        <v>5480</v>
      </c>
      <c r="BR39" s="12">
        <v>5964</v>
      </c>
      <c r="BS39" s="12">
        <v>8279</v>
      </c>
      <c r="BT39" s="12">
        <v>8040</v>
      </c>
      <c r="BU39" s="12">
        <v>8574</v>
      </c>
      <c r="BV39" s="12">
        <v>14992</v>
      </c>
      <c r="BW39" s="12">
        <v>8352</v>
      </c>
      <c r="BX39" s="12">
        <v>9580</v>
      </c>
      <c r="BY39" s="12">
        <v>9525</v>
      </c>
      <c r="BZ39" s="12">
        <v>3568</v>
      </c>
      <c r="CA39" s="12">
        <v>3568</v>
      </c>
      <c r="CB39" s="12">
        <v>14492</v>
      </c>
      <c r="CC39" s="12">
        <v>13930</v>
      </c>
      <c r="CD39" s="12">
        <v>15333</v>
      </c>
      <c r="CE39" s="12">
        <v>19547</v>
      </c>
      <c r="CF39" s="12">
        <v>16546</v>
      </c>
      <c r="CG39" s="12">
        <v>17957</v>
      </c>
      <c r="CH39" s="12">
        <v>18448</v>
      </c>
      <c r="CI39" s="12">
        <v>13243</v>
      </c>
      <c r="CJ39" s="12">
        <v>13337</v>
      </c>
      <c r="CK39" s="12">
        <v>13842</v>
      </c>
      <c r="CL39" s="12">
        <v>15330</v>
      </c>
      <c r="CM39" s="12">
        <v>14315</v>
      </c>
      <c r="CN39" s="12">
        <v>13731</v>
      </c>
      <c r="CO39" s="12">
        <v>14059</v>
      </c>
      <c r="CP39" s="12">
        <v>12478</v>
      </c>
      <c r="CQ39" s="12">
        <v>11116</v>
      </c>
      <c r="CR39" s="12">
        <v>17008</v>
      </c>
      <c r="CS39" s="12">
        <v>16373</v>
      </c>
      <c r="CT39" s="12">
        <v>17278</v>
      </c>
      <c r="CU39" s="12">
        <v>17698</v>
      </c>
      <c r="CV39" s="12">
        <v>16431</v>
      </c>
      <c r="CW39" s="12">
        <v>16737</v>
      </c>
      <c r="CX39" s="12">
        <v>17908</v>
      </c>
      <c r="CY39" s="12">
        <v>19154</v>
      </c>
      <c r="CZ39" s="12">
        <v>17580</v>
      </c>
      <c r="DA39" s="12">
        <v>21603</v>
      </c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1" spans="1:105" s="1" customFormat="1" ht="12.75">
      <c r="A41" s="1" t="s">
        <v>19</v>
      </c>
      <c r="B41" s="1">
        <v>232</v>
      </c>
      <c r="C41" s="1">
        <v>232</v>
      </c>
      <c r="D41" s="1">
        <v>232</v>
      </c>
      <c r="E41" s="1">
        <v>232</v>
      </c>
      <c r="F41" s="1">
        <v>232</v>
      </c>
      <c r="G41" s="1">
        <v>232</v>
      </c>
      <c r="H41" s="1">
        <v>232</v>
      </c>
      <c r="I41" s="1">
        <v>232</v>
      </c>
      <c r="J41" s="1">
        <v>232</v>
      </c>
      <c r="K41" s="1">
        <v>232</v>
      </c>
      <c r="L41" s="1">
        <v>232</v>
      </c>
      <c r="M41" s="1">
        <v>232</v>
      </c>
      <c r="N41" s="1">
        <v>232</v>
      </c>
      <c r="O41" s="1">
        <v>232</v>
      </c>
      <c r="P41" s="1">
        <v>232</v>
      </c>
      <c r="Q41" s="1">
        <v>232</v>
      </c>
      <c r="R41" s="1">
        <v>231</v>
      </c>
      <c r="S41" s="1">
        <v>231</v>
      </c>
      <c r="T41" s="1">
        <v>231</v>
      </c>
      <c r="U41" s="1">
        <v>232</v>
      </c>
      <c r="V41" s="1">
        <v>232</v>
      </c>
      <c r="W41" s="1">
        <v>232</v>
      </c>
      <c r="X41" s="1">
        <v>232</v>
      </c>
      <c r="Y41" s="1">
        <v>232</v>
      </c>
      <c r="Z41" s="1">
        <v>232</v>
      </c>
      <c r="AA41" s="1">
        <v>232</v>
      </c>
      <c r="AB41" s="1">
        <v>232</v>
      </c>
      <c r="AC41" s="1">
        <v>232</v>
      </c>
      <c r="AD41" s="1">
        <v>232</v>
      </c>
      <c r="AE41" s="1">
        <v>232</v>
      </c>
      <c r="AF41" s="1">
        <v>232</v>
      </c>
      <c r="AG41" s="1">
        <v>232</v>
      </c>
      <c r="AH41" s="1">
        <v>232</v>
      </c>
      <c r="AI41" s="1">
        <v>232</v>
      </c>
      <c r="AJ41" s="1">
        <v>232</v>
      </c>
      <c r="AK41" s="1">
        <v>232</v>
      </c>
      <c r="AL41" s="1">
        <v>232</v>
      </c>
      <c r="AM41" s="1">
        <v>232</v>
      </c>
      <c r="AN41" s="1">
        <v>232</v>
      </c>
      <c r="AO41" s="1">
        <v>232</v>
      </c>
      <c r="AP41" s="1">
        <v>232</v>
      </c>
      <c r="AQ41" s="1">
        <v>232</v>
      </c>
      <c r="AR41" s="1">
        <v>232</v>
      </c>
      <c r="AS41" s="1">
        <v>232</v>
      </c>
      <c r="AT41" s="1">
        <v>232</v>
      </c>
      <c r="AU41" s="1">
        <v>232</v>
      </c>
      <c r="AV41" s="1">
        <v>232</v>
      </c>
      <c r="AW41" s="1">
        <v>232</v>
      </c>
      <c r="AX41" s="1">
        <v>232</v>
      </c>
      <c r="AY41" s="1">
        <v>232</v>
      </c>
      <c r="AZ41" s="1">
        <v>232</v>
      </c>
      <c r="BA41" s="1">
        <v>232</v>
      </c>
      <c r="BB41" s="1">
        <v>232</v>
      </c>
      <c r="BC41" s="1">
        <v>175</v>
      </c>
      <c r="BD41" s="1">
        <v>175</v>
      </c>
      <c r="BE41" s="1">
        <v>175</v>
      </c>
      <c r="BF41" s="1">
        <v>175</v>
      </c>
      <c r="BG41" s="1">
        <v>175</v>
      </c>
      <c r="BH41" s="1">
        <v>175</v>
      </c>
      <c r="BI41" s="1">
        <v>175</v>
      </c>
      <c r="BJ41" s="1">
        <v>175</v>
      </c>
      <c r="BK41" s="1">
        <v>175</v>
      </c>
      <c r="BL41" s="1">
        <v>175</v>
      </c>
      <c r="BM41" s="1">
        <v>175</v>
      </c>
      <c r="BN41" s="1">
        <v>175</v>
      </c>
      <c r="BO41" s="1">
        <v>175</v>
      </c>
      <c r="BP41" s="1">
        <v>175</v>
      </c>
      <c r="BQ41" s="1">
        <v>175</v>
      </c>
      <c r="BR41" s="1">
        <v>175</v>
      </c>
      <c r="BS41" s="1">
        <v>175</v>
      </c>
      <c r="BT41" s="1">
        <v>175</v>
      </c>
      <c r="BU41" s="1">
        <v>175</v>
      </c>
      <c r="BV41" s="1">
        <v>175</v>
      </c>
      <c r="BW41" s="1">
        <v>175</v>
      </c>
      <c r="BX41" s="1">
        <v>175</v>
      </c>
      <c r="BY41" s="1">
        <v>163</v>
      </c>
      <c r="BZ41" s="1">
        <v>163</v>
      </c>
      <c r="CA41" s="1">
        <v>163</v>
      </c>
      <c r="CB41" s="1">
        <v>163</v>
      </c>
      <c r="CC41" s="1">
        <v>163</v>
      </c>
      <c r="CD41" s="1">
        <v>163</v>
      </c>
      <c r="CE41" s="1">
        <v>163</v>
      </c>
      <c r="CF41" s="1">
        <v>163</v>
      </c>
      <c r="CG41" s="1">
        <v>163</v>
      </c>
      <c r="CH41" s="1">
        <v>161</v>
      </c>
      <c r="CI41" s="1">
        <v>161</v>
      </c>
      <c r="CJ41" s="1">
        <v>161</v>
      </c>
      <c r="CK41" s="1">
        <v>161</v>
      </c>
      <c r="CL41" s="1">
        <v>161</v>
      </c>
      <c r="CM41" s="1">
        <v>161</v>
      </c>
      <c r="CN41" s="1">
        <v>161</v>
      </c>
      <c r="CO41" s="1">
        <v>161</v>
      </c>
      <c r="CP41" s="1">
        <v>161</v>
      </c>
      <c r="CQ41" s="1">
        <v>161</v>
      </c>
      <c r="CR41" s="1">
        <v>161</v>
      </c>
      <c r="CS41" s="1">
        <v>161</v>
      </c>
      <c r="CT41" s="1">
        <v>161</v>
      </c>
      <c r="CU41" s="1">
        <v>161</v>
      </c>
      <c r="CV41" s="1">
        <v>161</v>
      </c>
      <c r="CW41" s="1">
        <v>161</v>
      </c>
      <c r="CX41" s="1">
        <v>161</v>
      </c>
      <c r="CY41" s="1">
        <v>161</v>
      </c>
      <c r="CZ41" s="1">
        <v>161</v>
      </c>
      <c r="DA41" s="1">
        <v>161</v>
      </c>
    </row>
    <row r="42" spans="1:105" s="1" customFormat="1" ht="12.75">
      <c r="A42" s="1" t="s">
        <v>20</v>
      </c>
      <c r="B42" s="1">
        <v>1</v>
      </c>
      <c r="C42" s="1">
        <v>1</v>
      </c>
      <c r="D42" s="1">
        <v>0</v>
      </c>
      <c r="E42" s="1">
        <v>1</v>
      </c>
      <c r="F42" s="1">
        <v>0</v>
      </c>
      <c r="G42" s="1">
        <v>1</v>
      </c>
      <c r="H42" s="1">
        <v>2</v>
      </c>
      <c r="I42" s="1">
        <v>1</v>
      </c>
      <c r="J42" s="1">
        <v>1</v>
      </c>
      <c r="K42" s="1">
        <v>3</v>
      </c>
      <c r="L42" s="1">
        <v>3</v>
      </c>
      <c r="M42" s="1">
        <v>0</v>
      </c>
      <c r="N42" s="1">
        <v>0</v>
      </c>
      <c r="O42" s="1">
        <v>2</v>
      </c>
      <c r="P42" s="1">
        <v>3</v>
      </c>
      <c r="Q42" s="1">
        <v>0</v>
      </c>
      <c r="R42" s="1">
        <v>1</v>
      </c>
      <c r="S42" s="1">
        <v>0</v>
      </c>
      <c r="T42" s="1">
        <v>1</v>
      </c>
      <c r="U42" s="1">
        <v>3</v>
      </c>
      <c r="V42" s="1">
        <v>1</v>
      </c>
      <c r="W42" s="1">
        <v>0</v>
      </c>
      <c r="X42" s="1">
        <v>1</v>
      </c>
      <c r="Y42" s="1">
        <v>0</v>
      </c>
      <c r="Z42" s="1">
        <v>0</v>
      </c>
      <c r="AA42" s="1">
        <v>0</v>
      </c>
      <c r="AB42" s="1">
        <v>4</v>
      </c>
      <c r="AC42" s="1">
        <v>0</v>
      </c>
      <c r="AD42" s="1">
        <v>0</v>
      </c>
      <c r="AE42" s="1">
        <v>0</v>
      </c>
      <c r="AF42" s="1">
        <v>3</v>
      </c>
      <c r="AG42" s="1">
        <v>4</v>
      </c>
      <c r="AH42" s="1">
        <v>4</v>
      </c>
      <c r="AI42" s="1">
        <v>2</v>
      </c>
      <c r="AJ42" s="1">
        <v>2</v>
      </c>
      <c r="AK42" s="1">
        <v>1</v>
      </c>
      <c r="AL42" s="1">
        <v>3</v>
      </c>
      <c r="AM42" s="1">
        <v>4</v>
      </c>
      <c r="AN42" s="1">
        <v>2</v>
      </c>
      <c r="AO42" s="1">
        <v>2</v>
      </c>
      <c r="AP42" s="1">
        <v>0</v>
      </c>
      <c r="AQ42" s="1">
        <v>1</v>
      </c>
      <c r="AR42" s="1">
        <v>1</v>
      </c>
      <c r="AS42" s="1">
        <v>1</v>
      </c>
      <c r="AT42" s="1">
        <v>1</v>
      </c>
      <c r="AU42" s="1">
        <v>1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3</v>
      </c>
      <c r="BK42" s="1">
        <v>3</v>
      </c>
      <c r="BL42" s="1">
        <v>2</v>
      </c>
      <c r="BM42" s="1">
        <v>4</v>
      </c>
      <c r="BN42" s="1">
        <v>0</v>
      </c>
      <c r="BO42" s="1">
        <v>0</v>
      </c>
      <c r="BP42" s="1">
        <v>0</v>
      </c>
      <c r="BQ42" s="1">
        <v>5</v>
      </c>
      <c r="BR42" s="1">
        <v>2</v>
      </c>
      <c r="BS42" s="1">
        <v>3</v>
      </c>
      <c r="BT42" s="1">
        <v>4</v>
      </c>
      <c r="BU42" s="1">
        <v>6</v>
      </c>
      <c r="BV42" s="1">
        <v>8</v>
      </c>
      <c r="BW42" s="1">
        <v>4</v>
      </c>
      <c r="BX42" s="1">
        <v>3</v>
      </c>
      <c r="BY42" s="1">
        <v>2</v>
      </c>
      <c r="BZ42" s="1">
        <v>5</v>
      </c>
      <c r="CA42" s="1">
        <v>2</v>
      </c>
      <c r="CB42" s="1">
        <v>2</v>
      </c>
      <c r="CC42" s="1">
        <v>3</v>
      </c>
      <c r="CD42" s="1">
        <v>2</v>
      </c>
      <c r="CE42" s="1">
        <v>1</v>
      </c>
      <c r="CF42" s="1">
        <v>2</v>
      </c>
      <c r="CG42" s="1">
        <v>2</v>
      </c>
      <c r="CH42" s="1">
        <v>2</v>
      </c>
      <c r="CI42" s="1">
        <v>2</v>
      </c>
      <c r="CJ42" s="1">
        <v>4</v>
      </c>
      <c r="CK42" s="1">
        <v>3</v>
      </c>
      <c r="CL42" s="1">
        <v>3</v>
      </c>
      <c r="CM42" s="1">
        <v>1</v>
      </c>
      <c r="CN42" s="1">
        <v>2</v>
      </c>
      <c r="CO42" s="1">
        <v>2</v>
      </c>
      <c r="CP42" s="1">
        <v>4</v>
      </c>
      <c r="CQ42" s="1">
        <v>0</v>
      </c>
      <c r="CR42" s="1">
        <v>2</v>
      </c>
      <c r="CS42" s="1">
        <v>3</v>
      </c>
      <c r="CT42" s="1">
        <v>3</v>
      </c>
      <c r="CU42" s="1">
        <v>1</v>
      </c>
      <c r="CV42" s="1">
        <v>1</v>
      </c>
      <c r="CW42" s="1">
        <v>0</v>
      </c>
      <c r="CX42" s="1">
        <v>0</v>
      </c>
      <c r="CY42" s="1">
        <v>2</v>
      </c>
      <c r="CZ42" s="1">
        <v>1</v>
      </c>
      <c r="DA42" s="1">
        <v>3</v>
      </c>
    </row>
    <row r="43" spans="1:105" s="1" customFormat="1" ht="12.75">
      <c r="A43" s="1" t="s">
        <v>21</v>
      </c>
      <c r="B43" s="1">
        <v>0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1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1</v>
      </c>
      <c r="AR43" s="1">
        <v>1</v>
      </c>
      <c r="AS43" s="1">
        <v>1</v>
      </c>
      <c r="AT43" s="1">
        <v>1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1</v>
      </c>
      <c r="BR43" s="1">
        <v>2</v>
      </c>
      <c r="BS43" s="1">
        <v>3</v>
      </c>
      <c r="BT43" s="1">
        <v>3</v>
      </c>
      <c r="BU43" s="1">
        <v>0</v>
      </c>
      <c r="BV43" s="1">
        <v>0</v>
      </c>
      <c r="BW43" s="1">
        <v>6</v>
      </c>
      <c r="BX43" s="1">
        <v>7</v>
      </c>
      <c r="BY43" s="1">
        <v>1</v>
      </c>
      <c r="BZ43" s="1">
        <v>0</v>
      </c>
      <c r="CA43" s="1">
        <v>1</v>
      </c>
      <c r="CB43" s="1">
        <v>1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</row>
    <row r="44" s="1" customFormat="1" ht="12.75"/>
    <row r="45" spans="1:256" s="13" customFormat="1" ht="12.75">
      <c r="A45" s="13" t="s">
        <v>27</v>
      </c>
      <c r="B45" s="13">
        <f>ROUND(B43/B41,2)</f>
        <v>0</v>
      </c>
      <c r="C45" s="13">
        <f aca="true" t="shared" si="16" ref="C45:BN45">ROUND(C43/C41,2)</f>
        <v>0</v>
      </c>
      <c r="D45" s="13">
        <f t="shared" si="16"/>
        <v>0</v>
      </c>
      <c r="E45" s="13">
        <f t="shared" si="16"/>
        <v>0</v>
      </c>
      <c r="F45" s="13">
        <f t="shared" si="16"/>
        <v>0</v>
      </c>
      <c r="G45" s="13">
        <f t="shared" si="16"/>
        <v>0</v>
      </c>
      <c r="H45" s="13">
        <f t="shared" si="16"/>
        <v>0</v>
      </c>
      <c r="I45" s="13">
        <f t="shared" si="16"/>
        <v>0.01</v>
      </c>
      <c r="J45" s="13">
        <f t="shared" si="16"/>
        <v>0</v>
      </c>
      <c r="K45" s="13">
        <f t="shared" si="16"/>
        <v>0</v>
      </c>
      <c r="L45" s="13">
        <f t="shared" si="16"/>
        <v>0</v>
      </c>
      <c r="M45" s="13">
        <f t="shared" si="16"/>
        <v>0</v>
      </c>
      <c r="N45" s="13">
        <f t="shared" si="16"/>
        <v>0</v>
      </c>
      <c r="O45" s="13">
        <f t="shared" si="16"/>
        <v>0</v>
      </c>
      <c r="P45" s="13">
        <f t="shared" si="16"/>
        <v>0</v>
      </c>
      <c r="Q45" s="13">
        <f t="shared" si="16"/>
        <v>0</v>
      </c>
      <c r="R45" s="13">
        <f t="shared" si="16"/>
        <v>0</v>
      </c>
      <c r="S45" s="13">
        <f t="shared" si="16"/>
        <v>0</v>
      </c>
      <c r="T45" s="13">
        <f t="shared" si="16"/>
        <v>0</v>
      </c>
      <c r="U45" s="13">
        <f t="shared" si="16"/>
        <v>0</v>
      </c>
      <c r="V45" s="13">
        <f t="shared" si="16"/>
        <v>0</v>
      </c>
      <c r="W45" s="13">
        <f t="shared" si="16"/>
        <v>0</v>
      </c>
      <c r="X45" s="13">
        <f t="shared" si="16"/>
        <v>0</v>
      </c>
      <c r="Y45" s="13">
        <f t="shared" si="16"/>
        <v>0</v>
      </c>
      <c r="Z45" s="13">
        <f t="shared" si="16"/>
        <v>0</v>
      </c>
      <c r="AA45" s="13">
        <f t="shared" si="16"/>
        <v>0</v>
      </c>
      <c r="AB45" s="13">
        <f t="shared" si="16"/>
        <v>0</v>
      </c>
      <c r="AC45" s="13">
        <f t="shared" si="16"/>
        <v>0</v>
      </c>
      <c r="AD45" s="13">
        <f t="shared" si="16"/>
        <v>0</v>
      </c>
      <c r="AE45" s="13">
        <f t="shared" si="16"/>
        <v>0</v>
      </c>
      <c r="AF45" s="13">
        <f t="shared" si="16"/>
        <v>0</v>
      </c>
      <c r="AG45" s="13">
        <f t="shared" si="16"/>
        <v>0</v>
      </c>
      <c r="AH45" s="13">
        <f t="shared" si="16"/>
        <v>0</v>
      </c>
      <c r="AI45" s="13">
        <f t="shared" si="16"/>
        <v>0</v>
      </c>
      <c r="AJ45" s="13">
        <f t="shared" si="16"/>
        <v>0</v>
      </c>
      <c r="AK45" s="13">
        <f t="shared" si="16"/>
        <v>0</v>
      </c>
      <c r="AL45" s="13">
        <f t="shared" si="16"/>
        <v>0</v>
      </c>
      <c r="AM45" s="13">
        <f t="shared" si="16"/>
        <v>0</v>
      </c>
      <c r="AN45" s="13">
        <f t="shared" si="16"/>
        <v>0</v>
      </c>
      <c r="AO45" s="13">
        <f t="shared" si="16"/>
        <v>0</v>
      </c>
      <c r="AP45" s="13">
        <f t="shared" si="16"/>
        <v>0</v>
      </c>
      <c r="AQ45" s="13">
        <f t="shared" si="16"/>
        <v>0</v>
      </c>
      <c r="AR45" s="13">
        <f t="shared" si="16"/>
        <v>0</v>
      </c>
      <c r="AS45" s="13">
        <f t="shared" si="16"/>
        <v>0</v>
      </c>
      <c r="AT45" s="13">
        <f t="shared" si="16"/>
        <v>0</v>
      </c>
      <c r="AU45" s="13">
        <f t="shared" si="16"/>
        <v>0</v>
      </c>
      <c r="AV45" s="13">
        <f t="shared" si="16"/>
        <v>0</v>
      </c>
      <c r="AW45" s="13">
        <f t="shared" si="16"/>
        <v>0</v>
      </c>
      <c r="AX45" s="13">
        <f t="shared" si="16"/>
        <v>0</v>
      </c>
      <c r="AY45" s="13">
        <f t="shared" si="16"/>
        <v>0</v>
      </c>
      <c r="AZ45" s="13">
        <f t="shared" si="16"/>
        <v>0</v>
      </c>
      <c r="BA45" s="13">
        <f t="shared" si="16"/>
        <v>0</v>
      </c>
      <c r="BB45" s="13">
        <f t="shared" si="16"/>
        <v>0</v>
      </c>
      <c r="BC45" s="13">
        <f t="shared" si="16"/>
        <v>0</v>
      </c>
      <c r="BD45" s="13">
        <f t="shared" si="16"/>
        <v>0</v>
      </c>
      <c r="BE45" s="13">
        <f t="shared" si="16"/>
        <v>0</v>
      </c>
      <c r="BF45" s="13">
        <f t="shared" si="16"/>
        <v>0</v>
      </c>
      <c r="BG45" s="13">
        <f t="shared" si="16"/>
        <v>0</v>
      </c>
      <c r="BH45" s="13">
        <f t="shared" si="16"/>
        <v>0</v>
      </c>
      <c r="BI45" s="13">
        <f t="shared" si="16"/>
        <v>0</v>
      </c>
      <c r="BJ45" s="13">
        <f>ROUND(BJ43/BJ41,2)</f>
        <v>0</v>
      </c>
      <c r="BK45" s="13">
        <f t="shared" si="16"/>
        <v>0</v>
      </c>
      <c r="BL45" s="13">
        <f t="shared" si="16"/>
        <v>0</v>
      </c>
      <c r="BM45" s="13">
        <f t="shared" si="16"/>
        <v>0</v>
      </c>
      <c r="BN45" s="13">
        <f t="shared" si="16"/>
        <v>0</v>
      </c>
      <c r="BO45" s="13">
        <f aca="true" t="shared" si="17" ref="BO45:DZ45">ROUND(BO43/BO41,2)</f>
        <v>0</v>
      </c>
      <c r="BP45" s="13">
        <f t="shared" si="17"/>
        <v>0</v>
      </c>
      <c r="BQ45" s="13">
        <f>ROUND(BQ43/BQ41,2)</f>
        <v>0.01</v>
      </c>
      <c r="BR45" s="13">
        <f t="shared" si="17"/>
        <v>0.01</v>
      </c>
      <c r="BS45" s="13">
        <f t="shared" si="17"/>
        <v>0.02</v>
      </c>
      <c r="BT45" s="13">
        <f t="shared" si="17"/>
        <v>0.02</v>
      </c>
      <c r="BU45" s="13">
        <f t="shared" si="17"/>
        <v>0</v>
      </c>
      <c r="BV45" s="13">
        <f t="shared" si="17"/>
        <v>0</v>
      </c>
      <c r="BW45" s="13">
        <f>ROUND(BW43/BW41,2)</f>
        <v>0.03</v>
      </c>
      <c r="BX45" s="13">
        <f t="shared" si="17"/>
        <v>0.04</v>
      </c>
      <c r="BY45" s="13">
        <f t="shared" si="17"/>
        <v>0.01</v>
      </c>
      <c r="BZ45" s="13">
        <f t="shared" si="17"/>
        <v>0</v>
      </c>
      <c r="CA45" s="13">
        <f t="shared" si="17"/>
        <v>0.01</v>
      </c>
      <c r="CB45" s="13">
        <f t="shared" si="17"/>
        <v>0.01</v>
      </c>
      <c r="CC45" s="13">
        <f t="shared" si="17"/>
        <v>0</v>
      </c>
      <c r="CD45" s="13">
        <f t="shared" si="17"/>
        <v>0</v>
      </c>
      <c r="CE45" s="13">
        <f t="shared" si="17"/>
        <v>0</v>
      </c>
      <c r="CF45" s="13">
        <f t="shared" si="17"/>
        <v>0</v>
      </c>
      <c r="CG45" s="13">
        <f t="shared" si="17"/>
        <v>0</v>
      </c>
      <c r="CH45" s="13">
        <f t="shared" si="17"/>
        <v>0</v>
      </c>
      <c r="CI45" s="13">
        <f t="shared" si="17"/>
        <v>0</v>
      </c>
      <c r="CJ45" s="13">
        <f t="shared" si="17"/>
        <v>0</v>
      </c>
      <c r="CK45" s="13">
        <f t="shared" si="17"/>
        <v>0</v>
      </c>
      <c r="CL45" s="13">
        <f t="shared" si="17"/>
        <v>0</v>
      </c>
      <c r="CM45" s="13">
        <f t="shared" si="17"/>
        <v>0</v>
      </c>
      <c r="CN45" s="13">
        <f t="shared" si="17"/>
        <v>0</v>
      </c>
      <c r="CO45" s="13">
        <f t="shared" si="17"/>
        <v>0</v>
      </c>
      <c r="CP45" s="13">
        <f t="shared" si="17"/>
        <v>0</v>
      </c>
      <c r="CQ45" s="13">
        <f t="shared" si="17"/>
        <v>0</v>
      </c>
      <c r="CR45" s="13">
        <f t="shared" si="17"/>
        <v>0</v>
      </c>
      <c r="CS45" s="13">
        <f t="shared" si="17"/>
        <v>0</v>
      </c>
      <c r="CT45" s="13">
        <f t="shared" si="17"/>
        <v>0</v>
      </c>
      <c r="CU45" s="13">
        <f t="shared" si="17"/>
        <v>0</v>
      </c>
      <c r="CV45" s="13">
        <f t="shared" si="17"/>
        <v>0</v>
      </c>
      <c r="CW45" s="13">
        <f t="shared" si="17"/>
        <v>0</v>
      </c>
      <c r="CX45" s="13">
        <f t="shared" si="17"/>
        <v>0</v>
      </c>
      <c r="CY45" s="13">
        <f t="shared" si="17"/>
        <v>0</v>
      </c>
      <c r="CZ45" s="13">
        <f t="shared" si="17"/>
        <v>0</v>
      </c>
      <c r="DA45" s="13">
        <f>ROUND(DA43/DA41,2)</f>
        <v>0</v>
      </c>
      <c r="DB45" s="13" t="e">
        <f t="shared" si="17"/>
        <v>#DIV/0!</v>
      </c>
      <c r="DC45" s="13" t="e">
        <f t="shared" si="17"/>
        <v>#DIV/0!</v>
      </c>
      <c r="DD45" s="13" t="e">
        <f t="shared" si="17"/>
        <v>#DIV/0!</v>
      </c>
      <c r="DE45" s="13" t="e">
        <f t="shared" si="17"/>
        <v>#DIV/0!</v>
      </c>
      <c r="DF45" s="13" t="e">
        <f t="shared" si="17"/>
        <v>#DIV/0!</v>
      </c>
      <c r="DG45" s="13" t="e">
        <f t="shared" si="17"/>
        <v>#DIV/0!</v>
      </c>
      <c r="DH45" s="13" t="e">
        <f t="shared" si="17"/>
        <v>#DIV/0!</v>
      </c>
      <c r="DI45" s="13" t="e">
        <f t="shared" si="17"/>
        <v>#DIV/0!</v>
      </c>
      <c r="DJ45" s="13" t="e">
        <f t="shared" si="17"/>
        <v>#DIV/0!</v>
      </c>
      <c r="DK45" s="13" t="e">
        <f t="shared" si="17"/>
        <v>#DIV/0!</v>
      </c>
      <c r="DL45" s="13" t="e">
        <f t="shared" si="17"/>
        <v>#DIV/0!</v>
      </c>
      <c r="DM45" s="13" t="e">
        <f t="shared" si="17"/>
        <v>#DIV/0!</v>
      </c>
      <c r="DN45" s="13" t="e">
        <f t="shared" si="17"/>
        <v>#DIV/0!</v>
      </c>
      <c r="DO45" s="13" t="e">
        <f t="shared" si="17"/>
        <v>#DIV/0!</v>
      </c>
      <c r="DP45" s="13" t="e">
        <f t="shared" si="17"/>
        <v>#DIV/0!</v>
      </c>
      <c r="DQ45" s="13" t="e">
        <f t="shared" si="17"/>
        <v>#DIV/0!</v>
      </c>
      <c r="DR45" s="13" t="e">
        <f t="shared" si="17"/>
        <v>#DIV/0!</v>
      </c>
      <c r="DS45" s="13" t="e">
        <f t="shared" si="17"/>
        <v>#DIV/0!</v>
      </c>
      <c r="DT45" s="13" t="e">
        <f t="shared" si="17"/>
        <v>#DIV/0!</v>
      </c>
      <c r="DU45" s="13" t="e">
        <f t="shared" si="17"/>
        <v>#DIV/0!</v>
      </c>
      <c r="DV45" s="13" t="e">
        <f t="shared" si="17"/>
        <v>#DIV/0!</v>
      </c>
      <c r="DW45" s="13" t="e">
        <f t="shared" si="17"/>
        <v>#DIV/0!</v>
      </c>
      <c r="DX45" s="13" t="e">
        <f t="shared" si="17"/>
        <v>#DIV/0!</v>
      </c>
      <c r="DY45" s="13" t="e">
        <f t="shared" si="17"/>
        <v>#DIV/0!</v>
      </c>
      <c r="DZ45" s="13" t="e">
        <f t="shared" si="17"/>
        <v>#DIV/0!</v>
      </c>
      <c r="EA45" s="13" t="e">
        <f aca="true" t="shared" si="18" ref="EA45:GL45">ROUND(EA43/EA41,2)</f>
        <v>#DIV/0!</v>
      </c>
      <c r="EB45" s="13" t="e">
        <f t="shared" si="18"/>
        <v>#DIV/0!</v>
      </c>
      <c r="EC45" s="13" t="e">
        <f t="shared" si="18"/>
        <v>#DIV/0!</v>
      </c>
      <c r="ED45" s="13" t="e">
        <f t="shared" si="18"/>
        <v>#DIV/0!</v>
      </c>
      <c r="EE45" s="13" t="e">
        <f t="shared" si="18"/>
        <v>#DIV/0!</v>
      </c>
      <c r="EF45" s="13" t="e">
        <f t="shared" si="18"/>
        <v>#DIV/0!</v>
      </c>
      <c r="EG45" s="13" t="e">
        <f t="shared" si="18"/>
        <v>#DIV/0!</v>
      </c>
      <c r="EH45" s="13" t="e">
        <f t="shared" si="18"/>
        <v>#DIV/0!</v>
      </c>
      <c r="EI45" s="13" t="e">
        <f t="shared" si="18"/>
        <v>#DIV/0!</v>
      </c>
      <c r="EJ45" s="13" t="e">
        <f t="shared" si="18"/>
        <v>#DIV/0!</v>
      </c>
      <c r="EK45" s="13" t="e">
        <f t="shared" si="18"/>
        <v>#DIV/0!</v>
      </c>
      <c r="EL45" s="13" t="e">
        <f t="shared" si="18"/>
        <v>#DIV/0!</v>
      </c>
      <c r="EM45" s="13" t="e">
        <f t="shared" si="18"/>
        <v>#DIV/0!</v>
      </c>
      <c r="EN45" s="13" t="e">
        <f t="shared" si="18"/>
        <v>#DIV/0!</v>
      </c>
      <c r="EO45" s="13" t="e">
        <f t="shared" si="18"/>
        <v>#DIV/0!</v>
      </c>
      <c r="EP45" s="13" t="e">
        <f t="shared" si="18"/>
        <v>#DIV/0!</v>
      </c>
      <c r="EQ45" s="13" t="e">
        <f t="shared" si="18"/>
        <v>#DIV/0!</v>
      </c>
      <c r="ER45" s="13" t="e">
        <f t="shared" si="18"/>
        <v>#DIV/0!</v>
      </c>
      <c r="ES45" s="13" t="e">
        <f t="shared" si="18"/>
        <v>#DIV/0!</v>
      </c>
      <c r="ET45" s="13" t="e">
        <f t="shared" si="18"/>
        <v>#DIV/0!</v>
      </c>
      <c r="EU45" s="13" t="e">
        <f t="shared" si="18"/>
        <v>#DIV/0!</v>
      </c>
      <c r="EV45" s="13" t="e">
        <f t="shared" si="18"/>
        <v>#DIV/0!</v>
      </c>
      <c r="EW45" s="13" t="e">
        <f t="shared" si="18"/>
        <v>#DIV/0!</v>
      </c>
      <c r="EX45" s="13" t="e">
        <f t="shared" si="18"/>
        <v>#DIV/0!</v>
      </c>
      <c r="EY45" s="13" t="e">
        <f t="shared" si="18"/>
        <v>#DIV/0!</v>
      </c>
      <c r="EZ45" s="13" t="e">
        <f t="shared" si="18"/>
        <v>#DIV/0!</v>
      </c>
      <c r="FA45" s="13" t="e">
        <f t="shared" si="18"/>
        <v>#DIV/0!</v>
      </c>
      <c r="FB45" s="13" t="e">
        <f t="shared" si="18"/>
        <v>#DIV/0!</v>
      </c>
      <c r="FC45" s="13" t="e">
        <f t="shared" si="18"/>
        <v>#DIV/0!</v>
      </c>
      <c r="FD45" s="13" t="e">
        <f t="shared" si="18"/>
        <v>#DIV/0!</v>
      </c>
      <c r="FE45" s="13" t="e">
        <f t="shared" si="18"/>
        <v>#DIV/0!</v>
      </c>
      <c r="FF45" s="13" t="e">
        <f t="shared" si="18"/>
        <v>#DIV/0!</v>
      </c>
      <c r="FG45" s="13" t="e">
        <f t="shared" si="18"/>
        <v>#DIV/0!</v>
      </c>
      <c r="FH45" s="13" t="e">
        <f t="shared" si="18"/>
        <v>#DIV/0!</v>
      </c>
      <c r="FI45" s="13" t="e">
        <f t="shared" si="18"/>
        <v>#DIV/0!</v>
      </c>
      <c r="FJ45" s="13" t="e">
        <f t="shared" si="18"/>
        <v>#DIV/0!</v>
      </c>
      <c r="FK45" s="13" t="e">
        <f t="shared" si="18"/>
        <v>#DIV/0!</v>
      </c>
      <c r="FL45" s="13" t="e">
        <f t="shared" si="18"/>
        <v>#DIV/0!</v>
      </c>
      <c r="FM45" s="13" t="e">
        <f t="shared" si="18"/>
        <v>#DIV/0!</v>
      </c>
      <c r="FN45" s="13" t="e">
        <f t="shared" si="18"/>
        <v>#DIV/0!</v>
      </c>
      <c r="FO45" s="13" t="e">
        <f t="shared" si="18"/>
        <v>#DIV/0!</v>
      </c>
      <c r="FP45" s="13" t="e">
        <f t="shared" si="18"/>
        <v>#DIV/0!</v>
      </c>
      <c r="FQ45" s="13" t="e">
        <f t="shared" si="18"/>
        <v>#DIV/0!</v>
      </c>
      <c r="FR45" s="13" t="e">
        <f t="shared" si="18"/>
        <v>#DIV/0!</v>
      </c>
      <c r="FS45" s="13" t="e">
        <f t="shared" si="18"/>
        <v>#DIV/0!</v>
      </c>
      <c r="FT45" s="13" t="e">
        <f t="shared" si="18"/>
        <v>#DIV/0!</v>
      </c>
      <c r="FU45" s="13" t="e">
        <f t="shared" si="18"/>
        <v>#DIV/0!</v>
      </c>
      <c r="FV45" s="13" t="e">
        <f t="shared" si="18"/>
        <v>#DIV/0!</v>
      </c>
      <c r="FW45" s="13" t="e">
        <f t="shared" si="18"/>
        <v>#DIV/0!</v>
      </c>
      <c r="FX45" s="13" t="e">
        <f t="shared" si="18"/>
        <v>#DIV/0!</v>
      </c>
      <c r="FY45" s="13" t="e">
        <f t="shared" si="18"/>
        <v>#DIV/0!</v>
      </c>
      <c r="FZ45" s="13" t="e">
        <f t="shared" si="18"/>
        <v>#DIV/0!</v>
      </c>
      <c r="GA45" s="13" t="e">
        <f t="shared" si="18"/>
        <v>#DIV/0!</v>
      </c>
      <c r="GB45" s="13" t="e">
        <f t="shared" si="18"/>
        <v>#DIV/0!</v>
      </c>
      <c r="GC45" s="13" t="e">
        <f t="shared" si="18"/>
        <v>#DIV/0!</v>
      </c>
      <c r="GD45" s="13" t="e">
        <f t="shared" si="18"/>
        <v>#DIV/0!</v>
      </c>
      <c r="GE45" s="13" t="e">
        <f t="shared" si="18"/>
        <v>#DIV/0!</v>
      </c>
      <c r="GF45" s="13" t="e">
        <f t="shared" si="18"/>
        <v>#DIV/0!</v>
      </c>
      <c r="GG45" s="13" t="e">
        <f t="shared" si="18"/>
        <v>#DIV/0!</v>
      </c>
      <c r="GH45" s="13" t="e">
        <f t="shared" si="18"/>
        <v>#DIV/0!</v>
      </c>
      <c r="GI45" s="13" t="e">
        <f t="shared" si="18"/>
        <v>#DIV/0!</v>
      </c>
      <c r="GJ45" s="13" t="e">
        <f t="shared" si="18"/>
        <v>#DIV/0!</v>
      </c>
      <c r="GK45" s="13" t="e">
        <f t="shared" si="18"/>
        <v>#DIV/0!</v>
      </c>
      <c r="GL45" s="13" t="e">
        <f t="shared" si="18"/>
        <v>#DIV/0!</v>
      </c>
      <c r="GM45" s="13" t="e">
        <f aca="true" t="shared" si="19" ref="GM45:IV45">ROUND(GM43/GM41,2)</f>
        <v>#DIV/0!</v>
      </c>
      <c r="GN45" s="13" t="e">
        <f t="shared" si="19"/>
        <v>#DIV/0!</v>
      </c>
      <c r="GO45" s="13" t="e">
        <f t="shared" si="19"/>
        <v>#DIV/0!</v>
      </c>
      <c r="GP45" s="13" t="e">
        <f t="shared" si="19"/>
        <v>#DIV/0!</v>
      </c>
      <c r="GQ45" s="13" t="e">
        <f t="shared" si="19"/>
        <v>#DIV/0!</v>
      </c>
      <c r="GR45" s="13" t="e">
        <f t="shared" si="19"/>
        <v>#DIV/0!</v>
      </c>
      <c r="GS45" s="13" t="e">
        <f t="shared" si="19"/>
        <v>#DIV/0!</v>
      </c>
      <c r="GT45" s="13" t="e">
        <f t="shared" si="19"/>
        <v>#DIV/0!</v>
      </c>
      <c r="GU45" s="13" t="e">
        <f t="shared" si="19"/>
        <v>#DIV/0!</v>
      </c>
      <c r="GV45" s="13" t="e">
        <f t="shared" si="19"/>
        <v>#DIV/0!</v>
      </c>
      <c r="GW45" s="13" t="e">
        <f t="shared" si="19"/>
        <v>#DIV/0!</v>
      </c>
      <c r="GX45" s="13" t="e">
        <f t="shared" si="19"/>
        <v>#DIV/0!</v>
      </c>
      <c r="GY45" s="13" t="e">
        <f t="shared" si="19"/>
        <v>#DIV/0!</v>
      </c>
      <c r="GZ45" s="13" t="e">
        <f t="shared" si="19"/>
        <v>#DIV/0!</v>
      </c>
      <c r="HA45" s="13" t="e">
        <f t="shared" si="19"/>
        <v>#DIV/0!</v>
      </c>
      <c r="HB45" s="13" t="e">
        <f t="shared" si="19"/>
        <v>#DIV/0!</v>
      </c>
      <c r="HC45" s="13" t="e">
        <f t="shared" si="19"/>
        <v>#DIV/0!</v>
      </c>
      <c r="HD45" s="13" t="e">
        <f t="shared" si="19"/>
        <v>#DIV/0!</v>
      </c>
      <c r="HE45" s="13" t="e">
        <f t="shared" si="19"/>
        <v>#DIV/0!</v>
      </c>
      <c r="HF45" s="13" t="e">
        <f t="shared" si="19"/>
        <v>#DIV/0!</v>
      </c>
      <c r="HG45" s="13" t="e">
        <f t="shared" si="19"/>
        <v>#DIV/0!</v>
      </c>
      <c r="HH45" s="13" t="e">
        <f t="shared" si="19"/>
        <v>#DIV/0!</v>
      </c>
      <c r="HI45" s="13" t="e">
        <f t="shared" si="19"/>
        <v>#DIV/0!</v>
      </c>
      <c r="HJ45" s="13" t="e">
        <f t="shared" si="19"/>
        <v>#DIV/0!</v>
      </c>
      <c r="HK45" s="13" t="e">
        <f t="shared" si="19"/>
        <v>#DIV/0!</v>
      </c>
      <c r="HL45" s="13" t="e">
        <f t="shared" si="19"/>
        <v>#DIV/0!</v>
      </c>
      <c r="HM45" s="13" t="e">
        <f t="shared" si="19"/>
        <v>#DIV/0!</v>
      </c>
      <c r="HN45" s="13" t="e">
        <f t="shared" si="19"/>
        <v>#DIV/0!</v>
      </c>
      <c r="HO45" s="13" t="e">
        <f t="shared" si="19"/>
        <v>#DIV/0!</v>
      </c>
      <c r="HP45" s="13" t="e">
        <f t="shared" si="19"/>
        <v>#DIV/0!</v>
      </c>
      <c r="HQ45" s="13" t="e">
        <f t="shared" si="19"/>
        <v>#DIV/0!</v>
      </c>
      <c r="HR45" s="13" t="e">
        <f t="shared" si="19"/>
        <v>#DIV/0!</v>
      </c>
      <c r="HS45" s="13" t="e">
        <f t="shared" si="19"/>
        <v>#DIV/0!</v>
      </c>
      <c r="HT45" s="13" t="e">
        <f t="shared" si="19"/>
        <v>#DIV/0!</v>
      </c>
      <c r="HU45" s="13" t="e">
        <f t="shared" si="19"/>
        <v>#DIV/0!</v>
      </c>
      <c r="HV45" s="13" t="e">
        <f t="shared" si="19"/>
        <v>#DIV/0!</v>
      </c>
      <c r="HW45" s="13" t="e">
        <f t="shared" si="19"/>
        <v>#DIV/0!</v>
      </c>
      <c r="HX45" s="13" t="e">
        <f t="shared" si="19"/>
        <v>#DIV/0!</v>
      </c>
      <c r="HY45" s="13" t="e">
        <f t="shared" si="19"/>
        <v>#DIV/0!</v>
      </c>
      <c r="HZ45" s="13" t="e">
        <f t="shared" si="19"/>
        <v>#DIV/0!</v>
      </c>
      <c r="IA45" s="13" t="e">
        <f t="shared" si="19"/>
        <v>#DIV/0!</v>
      </c>
      <c r="IB45" s="13" t="e">
        <f t="shared" si="19"/>
        <v>#DIV/0!</v>
      </c>
      <c r="IC45" s="13" t="e">
        <f t="shared" si="19"/>
        <v>#DIV/0!</v>
      </c>
      <c r="ID45" s="13" t="e">
        <f t="shared" si="19"/>
        <v>#DIV/0!</v>
      </c>
      <c r="IE45" s="13" t="e">
        <f t="shared" si="19"/>
        <v>#DIV/0!</v>
      </c>
      <c r="IF45" s="13" t="e">
        <f t="shared" si="19"/>
        <v>#DIV/0!</v>
      </c>
      <c r="IG45" s="13" t="e">
        <f t="shared" si="19"/>
        <v>#DIV/0!</v>
      </c>
      <c r="IH45" s="13" t="e">
        <f t="shared" si="19"/>
        <v>#DIV/0!</v>
      </c>
      <c r="II45" s="13" t="e">
        <f t="shared" si="19"/>
        <v>#DIV/0!</v>
      </c>
      <c r="IJ45" s="13" t="e">
        <f t="shared" si="19"/>
        <v>#DIV/0!</v>
      </c>
      <c r="IK45" s="13" t="e">
        <f t="shared" si="19"/>
        <v>#DIV/0!</v>
      </c>
      <c r="IL45" s="13" t="e">
        <f t="shared" si="19"/>
        <v>#DIV/0!</v>
      </c>
      <c r="IM45" s="13" t="e">
        <f t="shared" si="19"/>
        <v>#DIV/0!</v>
      </c>
      <c r="IN45" s="13" t="e">
        <f t="shared" si="19"/>
        <v>#DIV/0!</v>
      </c>
      <c r="IO45" s="13" t="e">
        <f t="shared" si="19"/>
        <v>#DIV/0!</v>
      </c>
      <c r="IP45" s="13" t="e">
        <f t="shared" si="19"/>
        <v>#DIV/0!</v>
      </c>
      <c r="IQ45" s="13" t="e">
        <f t="shared" si="19"/>
        <v>#DIV/0!</v>
      </c>
      <c r="IR45" s="13" t="e">
        <f t="shared" si="19"/>
        <v>#DIV/0!</v>
      </c>
      <c r="IS45" s="13" t="e">
        <f t="shared" si="19"/>
        <v>#DIV/0!</v>
      </c>
      <c r="IT45" s="13" t="e">
        <f t="shared" si="19"/>
        <v>#DIV/0!</v>
      </c>
      <c r="IU45" s="13" t="e">
        <f t="shared" si="19"/>
        <v>#DIV/0!</v>
      </c>
      <c r="IV45" s="13" t="e">
        <f t="shared" si="19"/>
        <v>#DIV/0!</v>
      </c>
    </row>
    <row r="46" spans="1:256" s="5" customFormat="1" ht="12.75">
      <c r="A46" s="14" t="s">
        <v>28</v>
      </c>
      <c r="B46" s="5" t="str">
        <f>IF(B45&gt;=3%,"Failed","Pass")</f>
        <v>Pass</v>
      </c>
      <c r="C46" s="5" t="str">
        <f aca="true" t="shared" si="20" ref="C46:AP46">IF(C45&gt;=3%,"Failed","Pass")</f>
        <v>Pass</v>
      </c>
      <c r="D46" s="5" t="str">
        <f t="shared" si="20"/>
        <v>Pass</v>
      </c>
      <c r="E46" s="5" t="str">
        <f t="shared" si="20"/>
        <v>Pass</v>
      </c>
      <c r="F46" s="5" t="str">
        <f t="shared" si="20"/>
        <v>Pass</v>
      </c>
      <c r="G46" s="5" t="str">
        <f t="shared" si="20"/>
        <v>Pass</v>
      </c>
      <c r="H46" s="5" t="str">
        <f t="shared" si="20"/>
        <v>Pass</v>
      </c>
      <c r="I46" s="5" t="str">
        <f t="shared" si="20"/>
        <v>Pass</v>
      </c>
      <c r="J46" s="5" t="str">
        <f t="shared" si="20"/>
        <v>Pass</v>
      </c>
      <c r="K46" s="5" t="str">
        <f t="shared" si="20"/>
        <v>Pass</v>
      </c>
      <c r="L46" s="5" t="str">
        <f t="shared" si="20"/>
        <v>Pass</v>
      </c>
      <c r="M46" s="5" t="str">
        <f t="shared" si="20"/>
        <v>Pass</v>
      </c>
      <c r="N46" s="5" t="str">
        <f t="shared" si="20"/>
        <v>Pass</v>
      </c>
      <c r="O46" s="5" t="str">
        <f t="shared" si="20"/>
        <v>Pass</v>
      </c>
      <c r="P46" s="5" t="str">
        <f t="shared" si="20"/>
        <v>Pass</v>
      </c>
      <c r="Q46" s="5" t="str">
        <f t="shared" si="20"/>
        <v>Pass</v>
      </c>
      <c r="R46" s="5" t="str">
        <f t="shared" si="20"/>
        <v>Pass</v>
      </c>
      <c r="S46" s="5" t="str">
        <f t="shared" si="20"/>
        <v>Pass</v>
      </c>
      <c r="T46" s="5" t="str">
        <f t="shared" si="20"/>
        <v>Pass</v>
      </c>
      <c r="U46" s="5" t="str">
        <f t="shared" si="20"/>
        <v>Pass</v>
      </c>
      <c r="V46" s="5" t="str">
        <f t="shared" si="20"/>
        <v>Pass</v>
      </c>
      <c r="W46" s="5" t="str">
        <f t="shared" si="20"/>
        <v>Pass</v>
      </c>
      <c r="X46" s="5" t="str">
        <f t="shared" si="20"/>
        <v>Pass</v>
      </c>
      <c r="Y46" s="5" t="str">
        <f t="shared" si="20"/>
        <v>Pass</v>
      </c>
      <c r="Z46" s="5" t="str">
        <f t="shared" si="20"/>
        <v>Pass</v>
      </c>
      <c r="AA46" s="5" t="str">
        <f t="shared" si="20"/>
        <v>Pass</v>
      </c>
      <c r="AB46" s="5" t="str">
        <f t="shared" si="20"/>
        <v>Pass</v>
      </c>
      <c r="AC46" s="5" t="str">
        <f t="shared" si="20"/>
        <v>Pass</v>
      </c>
      <c r="AD46" s="5" t="str">
        <f t="shared" si="20"/>
        <v>Pass</v>
      </c>
      <c r="AE46" s="5" t="str">
        <f t="shared" si="20"/>
        <v>Pass</v>
      </c>
      <c r="AF46" s="5" t="str">
        <f t="shared" si="20"/>
        <v>Pass</v>
      </c>
      <c r="AG46" s="5" t="str">
        <f t="shared" si="20"/>
        <v>Pass</v>
      </c>
      <c r="AH46" s="5" t="str">
        <f t="shared" si="20"/>
        <v>Pass</v>
      </c>
      <c r="AI46" s="5" t="str">
        <f t="shared" si="20"/>
        <v>Pass</v>
      </c>
      <c r="AJ46" s="5" t="str">
        <f t="shared" si="20"/>
        <v>Pass</v>
      </c>
      <c r="AK46" s="5" t="str">
        <f t="shared" si="20"/>
        <v>Pass</v>
      </c>
      <c r="AL46" s="5" t="str">
        <f t="shared" si="20"/>
        <v>Pass</v>
      </c>
      <c r="AM46" s="5" t="str">
        <f t="shared" si="20"/>
        <v>Pass</v>
      </c>
      <c r="AN46" s="5" t="str">
        <f t="shared" si="20"/>
        <v>Pass</v>
      </c>
      <c r="AO46" s="5" t="str">
        <f t="shared" si="20"/>
        <v>Pass</v>
      </c>
      <c r="AP46" s="5" t="str">
        <f t="shared" si="20"/>
        <v>Pass</v>
      </c>
      <c r="AQ46" s="5" t="str">
        <f aca="true" t="shared" si="21" ref="AQ46:AW46">IF(AQ45&gt;=3%,"Failed","Pass")</f>
        <v>Pass</v>
      </c>
      <c r="AR46" s="5" t="str">
        <f t="shared" si="21"/>
        <v>Pass</v>
      </c>
      <c r="AS46" s="5" t="str">
        <f t="shared" si="21"/>
        <v>Pass</v>
      </c>
      <c r="AT46" s="5" t="str">
        <f t="shared" si="21"/>
        <v>Pass</v>
      </c>
      <c r="AU46" s="5" t="str">
        <f t="shared" si="21"/>
        <v>Pass</v>
      </c>
      <c r="AV46" s="5" t="str">
        <f t="shared" si="21"/>
        <v>Pass</v>
      </c>
      <c r="AW46" s="5" t="str">
        <f t="shared" si="21"/>
        <v>Pass</v>
      </c>
      <c r="AX46" s="5" t="str">
        <f aca="true" t="shared" si="22" ref="AX46:BF46">IF(AX45&gt;=3%,"Failed","Pass")</f>
        <v>Pass</v>
      </c>
      <c r="AY46" s="5" t="str">
        <f t="shared" si="22"/>
        <v>Pass</v>
      </c>
      <c r="AZ46" s="5" t="str">
        <f t="shared" si="22"/>
        <v>Pass</v>
      </c>
      <c r="BA46" s="5" t="str">
        <f t="shared" si="22"/>
        <v>Pass</v>
      </c>
      <c r="BB46" s="5" t="str">
        <f t="shared" si="22"/>
        <v>Pass</v>
      </c>
      <c r="BC46" s="5" t="str">
        <f t="shared" si="22"/>
        <v>Pass</v>
      </c>
      <c r="BD46" s="5" t="str">
        <f t="shared" si="22"/>
        <v>Pass</v>
      </c>
      <c r="BE46" s="5" t="str">
        <f t="shared" si="22"/>
        <v>Pass</v>
      </c>
      <c r="BF46" s="5" t="str">
        <f t="shared" si="22"/>
        <v>Pass</v>
      </c>
      <c r="BG46" s="5" t="str">
        <f aca="true" t="shared" si="23" ref="BG46:DI46">IF(BG45&gt;=3%,"Failed","Pass")</f>
        <v>Pass</v>
      </c>
      <c r="BH46" s="5" t="str">
        <f t="shared" si="23"/>
        <v>Pass</v>
      </c>
      <c r="BI46" s="5" t="str">
        <f t="shared" si="23"/>
        <v>Pass</v>
      </c>
      <c r="BJ46" s="5" t="str">
        <f t="shared" si="23"/>
        <v>Pass</v>
      </c>
      <c r="BK46" s="5" t="str">
        <f t="shared" si="23"/>
        <v>Pass</v>
      </c>
      <c r="BL46" s="5" t="str">
        <f t="shared" si="23"/>
        <v>Pass</v>
      </c>
      <c r="BM46" s="5" t="str">
        <f t="shared" si="23"/>
        <v>Pass</v>
      </c>
      <c r="BN46" s="5" t="str">
        <f t="shared" si="23"/>
        <v>Pass</v>
      </c>
      <c r="BO46" s="5" t="str">
        <f t="shared" si="23"/>
        <v>Pass</v>
      </c>
      <c r="BP46" s="5" t="str">
        <f t="shared" si="23"/>
        <v>Pass</v>
      </c>
      <c r="BQ46" s="5" t="str">
        <f t="shared" si="23"/>
        <v>Pass</v>
      </c>
      <c r="BR46" s="5" t="str">
        <f t="shared" si="23"/>
        <v>Pass</v>
      </c>
      <c r="BS46" s="5" t="str">
        <f t="shared" si="23"/>
        <v>Pass</v>
      </c>
      <c r="BT46" s="5" t="str">
        <f t="shared" si="23"/>
        <v>Pass</v>
      </c>
      <c r="BU46" s="5" t="str">
        <f t="shared" si="23"/>
        <v>Pass</v>
      </c>
      <c r="BV46" s="5" t="str">
        <f t="shared" si="23"/>
        <v>Pass</v>
      </c>
      <c r="BW46" s="5" t="str">
        <f t="shared" si="23"/>
        <v>Failed</v>
      </c>
      <c r="BX46" s="5" t="str">
        <f t="shared" si="23"/>
        <v>Failed</v>
      </c>
      <c r="BY46" s="5" t="str">
        <f t="shared" si="23"/>
        <v>Pass</v>
      </c>
      <c r="BZ46" s="5" t="str">
        <f t="shared" si="23"/>
        <v>Pass</v>
      </c>
      <c r="CA46" s="5" t="str">
        <f t="shared" si="23"/>
        <v>Pass</v>
      </c>
      <c r="CB46" s="5" t="str">
        <f t="shared" si="23"/>
        <v>Pass</v>
      </c>
      <c r="CC46" s="5" t="str">
        <f t="shared" si="23"/>
        <v>Pass</v>
      </c>
      <c r="CD46" s="5" t="str">
        <f t="shared" si="23"/>
        <v>Pass</v>
      </c>
      <c r="CE46" s="5" t="str">
        <f t="shared" si="23"/>
        <v>Pass</v>
      </c>
      <c r="CF46" s="5" t="str">
        <f t="shared" si="23"/>
        <v>Pass</v>
      </c>
      <c r="CG46" s="5" t="str">
        <f t="shared" si="23"/>
        <v>Pass</v>
      </c>
      <c r="CH46" s="5" t="str">
        <f t="shared" si="23"/>
        <v>Pass</v>
      </c>
      <c r="CI46" s="5" t="str">
        <f t="shared" si="23"/>
        <v>Pass</v>
      </c>
      <c r="CJ46" s="5" t="str">
        <f t="shared" si="23"/>
        <v>Pass</v>
      </c>
      <c r="CK46" s="5" t="str">
        <f t="shared" si="23"/>
        <v>Pass</v>
      </c>
      <c r="CL46" s="5" t="str">
        <f t="shared" si="23"/>
        <v>Pass</v>
      </c>
      <c r="CM46" s="5" t="str">
        <f t="shared" si="23"/>
        <v>Pass</v>
      </c>
      <c r="CN46" s="5" t="str">
        <f t="shared" si="23"/>
        <v>Pass</v>
      </c>
      <c r="CO46" s="5" t="str">
        <f t="shared" si="23"/>
        <v>Pass</v>
      </c>
      <c r="CP46" s="5" t="str">
        <f t="shared" si="23"/>
        <v>Pass</v>
      </c>
      <c r="CQ46" s="5" t="str">
        <f t="shared" si="23"/>
        <v>Pass</v>
      </c>
      <c r="CR46" s="5" t="str">
        <f t="shared" si="23"/>
        <v>Pass</v>
      </c>
      <c r="CS46" s="5" t="str">
        <f t="shared" si="23"/>
        <v>Pass</v>
      </c>
      <c r="CT46" s="5" t="str">
        <f t="shared" si="23"/>
        <v>Pass</v>
      </c>
      <c r="CU46" s="5" t="str">
        <f t="shared" si="23"/>
        <v>Pass</v>
      </c>
      <c r="CV46" s="5" t="str">
        <f t="shared" si="23"/>
        <v>Pass</v>
      </c>
      <c r="CW46" s="5" t="str">
        <f t="shared" si="23"/>
        <v>Pass</v>
      </c>
      <c r="CX46" s="5" t="str">
        <f t="shared" si="23"/>
        <v>Pass</v>
      </c>
      <c r="CY46" s="5" t="str">
        <f t="shared" si="23"/>
        <v>Pass</v>
      </c>
      <c r="CZ46" s="5" t="str">
        <f t="shared" si="23"/>
        <v>Pass</v>
      </c>
      <c r="DA46" s="5" t="str">
        <f>IF(DA45&gt;=3%,"Failed","Pass")</f>
        <v>Pass</v>
      </c>
      <c r="DB46" s="5" t="e">
        <f t="shared" si="23"/>
        <v>#DIV/0!</v>
      </c>
      <c r="DC46" s="5" t="e">
        <f t="shared" si="23"/>
        <v>#DIV/0!</v>
      </c>
      <c r="DD46" s="5" t="e">
        <f t="shared" si="23"/>
        <v>#DIV/0!</v>
      </c>
      <c r="DE46" s="5" t="e">
        <f t="shared" si="23"/>
        <v>#DIV/0!</v>
      </c>
      <c r="DF46" s="5" t="e">
        <f t="shared" si="23"/>
        <v>#DIV/0!</v>
      </c>
      <c r="DG46" s="5" t="e">
        <f t="shared" si="23"/>
        <v>#DIV/0!</v>
      </c>
      <c r="DH46" s="5" t="e">
        <f t="shared" si="23"/>
        <v>#DIV/0!</v>
      </c>
      <c r="DI46" s="5" t="e">
        <f t="shared" si="23"/>
        <v>#DIV/0!</v>
      </c>
      <c r="IV46" s="5" t="e">
        <f>IF(IV45&gt;=3%,"Failed","Pass")</f>
        <v>#DIV/0!</v>
      </c>
    </row>
    <row r="47" spans="1:93" s="3" customFormat="1" ht="12.75">
      <c r="A47" s="15"/>
      <c r="CO47" s="4"/>
    </row>
    <row r="48" spans="1:116" s="4" customFormat="1" ht="12.75">
      <c r="A48" s="16" t="s">
        <v>58</v>
      </c>
      <c r="B48" s="4">
        <f>1.25*((B52+(B53)*B54))</f>
        <v>154595.15975</v>
      </c>
      <c r="C48" s="4">
        <f>1.25*((C52+((B53+C53)*C54)))</f>
        <v>310680.6895</v>
      </c>
      <c r="D48" s="4">
        <f>1.25*((D52+((C53+D53)*D54))/2)</f>
        <v>155519.84456250002</v>
      </c>
      <c r="E48" s="4">
        <f>1.25*((E52+((D53+E53)*E54))/2)</f>
        <v>156526.1225625</v>
      </c>
      <c r="F48" s="4">
        <f>1.25*((F52+((E53+F53)*F54)))</f>
        <v>313769.631</v>
      </c>
      <c r="G48" s="4">
        <f>1.25*((G52+((F53+G53)*G54))/2)</f>
        <v>157831.2599375</v>
      </c>
      <c r="H48" s="4">
        <f>1.25*((H52+((G53+H53)*H54)))</f>
        <v>316126.932375</v>
      </c>
      <c r="I48" s="4">
        <f>1.25*((I52+((H53+I53)*I54))/2)</f>
        <v>159104.440125</v>
      </c>
      <c r="J48" s="4">
        <f>1.25*((J52+((I53+J53)*J54)))</f>
        <v>318824.35825</v>
      </c>
      <c r="K48" s="4">
        <f>1.25*((K52+((J53+K53)*K54))/2)</f>
        <v>160383.8238125</v>
      </c>
      <c r="L48" s="4">
        <f>1.25*((L52+((K53+L53)*L54)))</f>
        <v>321264.83187500003</v>
      </c>
      <c r="M48" s="4">
        <f>1.25*((M52+((L53+M53)*M54))/2)</f>
        <v>161663.9228125</v>
      </c>
      <c r="N48" s="4">
        <f>1.25*((N52+((M53+N53)*N54)))</f>
        <v>323958.570375</v>
      </c>
      <c r="O48" s="4">
        <f>1.25*((O52+((N53+O53)*O54))/2)</f>
        <v>162919.51275</v>
      </c>
      <c r="P48" s="4">
        <f>1.25*((P52+((O53+P53)*P54)))</f>
        <v>326206.87525000004</v>
      </c>
      <c r="Q48" s="4">
        <f>1.25*((Q52+((P53+Q53)*Q54))/2)</f>
        <v>164057.7549375</v>
      </c>
      <c r="R48" s="4">
        <f>1.25*((R52+((Q53+R53)*R54)))</f>
        <v>328343.51012500003</v>
      </c>
      <c r="S48" s="4">
        <f>1.25*((S52+((R53+S53)*S54))/2)</f>
        <v>164956.67537500002</v>
      </c>
      <c r="T48" s="4">
        <f>1.25*((T52+((S53+T53)*T54)))</f>
        <v>330173.33412499994</v>
      </c>
      <c r="U48" s="4">
        <f>1.25*((U52+((T53+U53)*U54))/2)</f>
        <v>165975.97468749998</v>
      </c>
      <c r="V48" s="4">
        <f>1.25*((V52+((U53+V53)*V54)))</f>
        <v>332175.656</v>
      </c>
      <c r="W48" s="4">
        <f>1.25*((W52+((V53+W53)*W54))/2)</f>
        <v>166967.99312499998</v>
      </c>
      <c r="X48" s="4">
        <f>1.25*((X52+((W53+X53)*X54)))</f>
        <v>334078.902625</v>
      </c>
      <c r="Y48" s="4">
        <f>1.25*((Y52+((X53+Y53)*Y54))/2)</f>
        <v>167818.6661875</v>
      </c>
      <c r="Z48" s="4">
        <f>1.25*((Z52+((Y53+Z53)*Z54)))</f>
        <v>336168.077</v>
      </c>
      <c r="AA48" s="4">
        <f>1.25*((AA52+((Z53+AA53)*AA54))/2)</f>
        <v>168944.8465625</v>
      </c>
      <c r="AB48" s="4">
        <f>1.25*((AB52+((AA53+AB53)*AB54)))</f>
        <v>337983.36425</v>
      </c>
      <c r="AC48" s="4">
        <f>1.25*((AC52+((AB53+AC53)*AC54))/2)</f>
        <v>169946.1434375</v>
      </c>
      <c r="AD48" s="4">
        <f>1.25*((AD52+((AC53+AD53)*AD54)))</f>
        <v>339777.322875</v>
      </c>
      <c r="AE48" s="4">
        <f>1.25*((AE52+((AD53+AE53)*AE54))/2)</f>
        <v>170686.34375</v>
      </c>
      <c r="AF48" s="4">
        <f>1.25*((AF52+((AE53+AF53)*AF54)))</f>
        <v>341466.008125</v>
      </c>
      <c r="AG48" s="4">
        <f>1.25*((AG52+((AF53+AG53)*AG54))/2)</f>
        <v>171307.586875</v>
      </c>
      <c r="AH48" s="4">
        <f>1.25*((AH52+((AG53+AH53)*AH54)))</f>
        <v>342620.69412500004</v>
      </c>
      <c r="AI48" s="4">
        <f>1.25*((AI52+((AH53+AI53)*AI54))/2)</f>
        <v>172307.0338125</v>
      </c>
      <c r="AJ48" s="4">
        <f>1.25*((AJ52+((AI53+AJ53)*AJ54)))</f>
        <v>345408.475875</v>
      </c>
      <c r="AK48" s="4">
        <f>1.25*((AK52+((AJ53+AK53)*AK54))/2)</f>
        <v>173412.00718749998</v>
      </c>
      <c r="AL48" s="4">
        <f>1.25*((AL52+((AK53+AL53)*AL54)))</f>
        <v>346296.07375</v>
      </c>
      <c r="AM48" s="4">
        <f>1.25*((AM52+((AL53+AM53)*AM54))/2)</f>
        <v>174466.28325</v>
      </c>
      <c r="AN48" s="4">
        <f>1.25*((AN52+((AM53+AN53)*AN54)))</f>
        <v>349972.23712500004</v>
      </c>
      <c r="AO48" s="4">
        <f>1.25*((AO52+((AN53+AO53)*AO54))/2)</f>
        <v>175240.91843750002</v>
      </c>
      <c r="AP48" s="4">
        <f>1.25*((AP52+((AO53+AP53)*AP54)))</f>
        <v>348546.697</v>
      </c>
      <c r="AQ48" s="4">
        <f>1.25*((AQ52+((AP53+AQ53)*AQ54))/2)</f>
        <v>176434.13199999998</v>
      </c>
      <c r="AR48" s="4">
        <f>1.25*((AR52+((AQ53+AR53)*AR54)))</f>
        <v>354048.39749999996</v>
      </c>
      <c r="AS48" s="4">
        <f>1.25*((AS52+((AR53+AS53)*AS54))/2)</f>
        <v>177526.690375</v>
      </c>
      <c r="AT48" s="4">
        <f>1.25*((AT52+((AS53+AT53)*AT54)))</f>
        <v>355079.931125</v>
      </c>
      <c r="AU48" s="4">
        <f>1.25*((AU52+((AT53+AU53)*AU54))/2)</f>
        <v>178853.616125</v>
      </c>
      <c r="AV48" s="4">
        <f>1.25*((AV52+((AU53+AV53)*AV54)))</f>
        <v>358306.412</v>
      </c>
      <c r="AW48" s="4">
        <f>1.25*((AW52+((AV53+AW53)*AW54))/2)</f>
        <v>179710.74581249998</v>
      </c>
      <c r="AX48" s="4">
        <f>1.25*((AX52+((AW53+AX53)*AX54)))</f>
        <v>359492.5555</v>
      </c>
      <c r="AY48" s="4">
        <f>1.25*((AY52+((AX53+AY53)*AY54))/2)</f>
        <v>181221.989875</v>
      </c>
      <c r="AZ48" s="4">
        <f>1.25*((AZ52+((AY53+AZ53)*AZ54)))</f>
        <v>363282.72624999995</v>
      </c>
      <c r="BA48" s="4">
        <f>1.25*((BA52+((AZ53+BA53)*BA54))/2)</f>
        <v>182231.3760625</v>
      </c>
      <c r="BB48" s="4">
        <f>1.25*((BB52+((BA53+BB53)*BB54)))</f>
        <v>364705.298125</v>
      </c>
      <c r="BC48" s="4">
        <f>1.25*((BC52+((BB53+BC53)*BC54))/2)</f>
        <v>181228.5560625</v>
      </c>
      <c r="BD48" s="4">
        <f>1.25*((BD52+((BC53+BD53)*BD54)))</f>
        <v>357976.2325</v>
      </c>
      <c r="BE48" s="4">
        <f>1.25*((BE52+((BD53+BE53)*BE54))/2)</f>
        <v>179898.4620625</v>
      </c>
      <c r="BF48" s="4">
        <f>1.25*((BF52+((BE53+BF53)*BF54)))</f>
        <v>359864.8335</v>
      </c>
      <c r="BG48" s="4">
        <f>1.25*((BG52+((BF53+BG53)*BG54))/2)</f>
        <v>181732.35749999998</v>
      </c>
      <c r="BH48" s="4">
        <f>1.25*((BH52+((BG53+BH53)*BH54)))</f>
        <v>364021.92237499997</v>
      </c>
      <c r="BI48" s="4">
        <f>1.25*((BI52+((BH53+BI53)*BI54))/2)</f>
        <v>182136.68862499998</v>
      </c>
      <c r="BJ48" s="4">
        <f>1.25*((BJ52+((BI53+BJ53)*BJ54)))</f>
        <v>364396.22750000004</v>
      </c>
      <c r="BK48" s="4">
        <f>1.25*((BK52+((BJ53+BK53)*BK54))/2)</f>
        <v>183019.96012499998</v>
      </c>
      <c r="BL48" s="4">
        <f>1.25*((BL52+((BK53+BL53)*BL54)))</f>
        <v>365887.365125</v>
      </c>
      <c r="BM48" s="4">
        <f>1.25*((BM52+((BL53+BM53)*BM54))/2)</f>
        <v>183803.0378125</v>
      </c>
      <c r="BN48" s="4">
        <f>1.25*((BN52+((BM53+BN53)*BN54)))</f>
        <v>367814.185</v>
      </c>
      <c r="BO48" s="4">
        <f>1.25*((BO52+((BN53+BO53)*BO54))/2)</f>
        <v>185067.562125</v>
      </c>
      <c r="BP48" s="4">
        <f>1.25*((BP52+((BO53+BP53)*BP54)))</f>
        <v>371062.0215</v>
      </c>
      <c r="BQ48" s="4">
        <f>1.25*((BQ52+((BP53+BQ53)*BQ54))/2)</f>
        <v>186509.8185625</v>
      </c>
      <c r="BR48" s="4">
        <f>1.25*((BR52+((BQ53+BR53)*BR54)))</f>
        <v>373071.07300000003</v>
      </c>
      <c r="BS48" s="4">
        <f>1.25*((BS52+((BR53+BS53)*BS54))/2)</f>
        <v>187683.1565625</v>
      </c>
      <c r="BT48" s="4">
        <f>1.25*((BT52+((BS53+BT53)*BT54)))</f>
        <v>376020.60899999994</v>
      </c>
      <c r="BU48" s="4">
        <f>1.25*((BU52+((BT53+BU53)*BU54))/2)</f>
        <v>188934.2233125</v>
      </c>
      <c r="BV48" s="4">
        <f>1.25*((BV52+((BU53+BV53)*BV54)))</f>
        <v>377791.07375</v>
      </c>
      <c r="BW48" s="4">
        <f>1.25*((BW52+((BV53+BW53)*BW54))/2)</f>
        <v>189375.0270625</v>
      </c>
      <c r="BX48" s="4">
        <f>1.25*((BX52+((BW53+BX53)*BX54)))</f>
        <v>378567.53125</v>
      </c>
      <c r="BY48" s="4">
        <f>1.25*((BY52+((BX53+BY53)*BY54))/2)</f>
        <v>190401.3875625</v>
      </c>
      <c r="BZ48" s="4">
        <f>1.25*((BZ52+((BY53+BZ53)*BZ54)))</f>
        <v>380918.264875</v>
      </c>
      <c r="CA48" s="4">
        <f>1.25*((CA52+((BZ53+CA53)*CA54))/2)</f>
        <v>191514.74450000003</v>
      </c>
      <c r="CB48" s="4">
        <f>1.25*((CB52+((CA53+CB53)*CB54)))</f>
        <v>384651.9535</v>
      </c>
      <c r="CC48" s="4">
        <f>1.25*((CC52+((CB53+CC53)*CC54))/2)</f>
        <v>193348.86356250002</v>
      </c>
      <c r="CD48" s="4">
        <f>1.25*((CD52+((CC53+CD53)*CD54)))</f>
        <v>384931.3823749999</v>
      </c>
      <c r="CE48" s="4">
        <f>1.25*((CE52+((CD53+CE53)*CE54))/2)</f>
        <v>193819.39993749998</v>
      </c>
      <c r="CF48" s="4">
        <f>1.25*((CF52+((CE53+CF53)*CF54)))</f>
        <v>388800.795</v>
      </c>
      <c r="CG48" s="4">
        <f>1.25*((CG52+((CF53+CG53)*CG54))/2)</f>
        <v>194725.8644375</v>
      </c>
      <c r="CH48" s="4">
        <f>1.25*((CH52+((CG53+CH53)*CH54)))</f>
        <v>389611.031125</v>
      </c>
      <c r="CI48" s="4">
        <f>1.25*((CI52+((CH53+CI53)*CI54))/2)</f>
        <v>195762.45743749998</v>
      </c>
      <c r="CJ48" s="4">
        <f>1.25*((CJ52+((CI53+CJ53)*CJ54)))</f>
        <v>391369.731</v>
      </c>
      <c r="CK48" s="4">
        <f>1.25*((CK52+((CJ53+CK53)*CK54))/2)</f>
        <v>196633.03862500002</v>
      </c>
      <c r="CL48" s="4">
        <f>1.25*((CL52+((CK53+CL53)*CL54)))</f>
        <v>393258.892</v>
      </c>
      <c r="CM48" s="4">
        <f>1.25*((CM52+((CL53+CM53)*CM54))/2)</f>
        <v>197415.2205</v>
      </c>
      <c r="CN48" s="4">
        <f>1.25*((CN52+((CM53+CN53)*CN54)))</f>
        <v>394667.108</v>
      </c>
      <c r="CO48" s="4">
        <f>1.25*((CO52+((CN53+CO53)*CO54))/2)</f>
        <v>198027.941</v>
      </c>
      <c r="CP48" s="4">
        <f>1.25*((CP52+((CO53+CP53)*CP54)))</f>
        <v>395222.13012499997</v>
      </c>
      <c r="CQ48" s="4">
        <f>1.25*((CQ52+((CP53+CQ53)*CQ54))/2)</f>
        <v>198186.4626875</v>
      </c>
      <c r="CR48" s="4">
        <f>1.25*((CR52+((CQ53+CR53)*CR54)))</f>
        <v>396526.79487499996</v>
      </c>
      <c r="CS48" s="4">
        <f>1.25*((CS52+((CR53+CS53)*CS54))/2)</f>
        <v>198878.64656249998</v>
      </c>
      <c r="CT48" s="4">
        <f>1.25*((CT52+((CS53+CT53)*CT54)))</f>
        <v>396968.492875</v>
      </c>
      <c r="CU48" s="4">
        <f>1.25*((CU52+((CT53+CU53)*CU54))/2)</f>
        <v>199301.4649375</v>
      </c>
      <c r="CV48" s="4">
        <f>1.25*((CV52+((CU53+CV53)*CV54)))</f>
        <v>398461.94125000003</v>
      </c>
      <c r="CW48" s="4">
        <f>1.25*((CW52+((CV53+CW53)*CW54))/2)</f>
        <v>200779.7434375</v>
      </c>
      <c r="CX48" s="4">
        <f>1.25*((CX52+((CW53+CX53)*CX54)))</f>
        <v>402858.96562499995</v>
      </c>
      <c r="CY48" s="4">
        <f>1.25*((CY52+((CX53+CY53)*CY54))/2)</f>
        <v>202877.731875</v>
      </c>
      <c r="CZ48" s="4">
        <f>1.25*((CZ52+((CY53+CZ53)*CZ54)))</f>
        <v>406140.48799999995</v>
      </c>
      <c r="DA48" s="4">
        <f>1.25*((DA52+((CZ53+DA53)*DA54))/2)</f>
        <v>193038.9868125</v>
      </c>
      <c r="DB48" s="4">
        <f>1.25*((DB52+((DA53+DB53)*DB54)))</f>
        <v>364917.5</v>
      </c>
      <c r="DC48" s="4">
        <f>1.25*((DC52+((DB53+DC53)*DC54))/2)</f>
        <v>183368.75</v>
      </c>
      <c r="DD48" s="4">
        <f>1.25*((DD52+((DC53+DD53)*DD54)))</f>
        <v>366737.5</v>
      </c>
      <c r="DE48" s="4">
        <f>1.25*((DE52+((DD53+DE53)*DE54))/2)</f>
        <v>184282.5</v>
      </c>
      <c r="DF48" s="4">
        <f>1.25*((DF52+((DE53+DF53)*DF54)))</f>
        <v>368565</v>
      </c>
      <c r="DG48" s="4">
        <f>1.25*((DG52+((DF53+DG53)*DG54))/2)</f>
        <v>185201.875</v>
      </c>
      <c r="DH48" s="4">
        <f>1.25*((DH52+((DG53+DH53)*DH54)))</f>
        <v>370403.75</v>
      </c>
      <c r="DI48" s="4">
        <f>1.25*((DI52+((DH53+DI53)*DI54))/2)</f>
        <v>186125.625</v>
      </c>
      <c r="DJ48" s="4">
        <f>1.25*((DJ52+((DI53+DJ53)*DJ54)))</f>
        <v>372251.25</v>
      </c>
      <c r="DK48" s="4">
        <f>1.25*((DK52+((DJ53+DK53)*DK54))/2)</f>
        <v>187053.75</v>
      </c>
      <c r="DL48" s="4">
        <f>1.25*((DL52+((DK53+DL53)*DL54)))</f>
        <v>374107.5</v>
      </c>
    </row>
    <row r="49" spans="1:116" s="4" customFormat="1" ht="12.75">
      <c r="A49" s="16" t="s">
        <v>59</v>
      </c>
      <c r="C49" s="4">
        <f>(C31-(C25+C26))</f>
        <v>154957</v>
      </c>
      <c r="D49" s="4">
        <f aca="true" t="shared" si="24" ref="D49:BN49">(D31+C31-(D25+D26+C25+C26))</f>
        <v>311583</v>
      </c>
      <c r="E49" s="4">
        <f>(E31-(E25+E26))</f>
        <v>158075</v>
      </c>
      <c r="F49" s="4">
        <f t="shared" si="24"/>
        <v>333440</v>
      </c>
      <c r="G49" s="4">
        <f>(G31-(G25+G26))</f>
        <v>169083</v>
      </c>
      <c r="H49" s="4">
        <f t="shared" si="24"/>
        <v>340907</v>
      </c>
      <c r="I49" s="4">
        <f>(I31-(I25+I26))</f>
        <v>174835</v>
      </c>
      <c r="J49" s="4">
        <f t="shared" si="24"/>
        <v>352856</v>
      </c>
      <c r="K49" s="4">
        <f>(K31-(K25+K26))</f>
        <v>183044</v>
      </c>
      <c r="L49" s="4">
        <f t="shared" si="24"/>
        <v>362488</v>
      </c>
      <c r="M49" s="4">
        <f>(M31-(M25+M26))</f>
        <v>185877</v>
      </c>
      <c r="N49" s="4">
        <f t="shared" si="24"/>
        <v>382530</v>
      </c>
      <c r="O49" s="4">
        <f>(O31-(O25+O26))</f>
        <v>190805</v>
      </c>
      <c r="P49" s="4">
        <f t="shared" si="24"/>
        <v>390046</v>
      </c>
      <c r="Q49" s="4">
        <f>(Q31-(Q25+Q26))</f>
        <v>199862</v>
      </c>
      <c r="R49" s="4">
        <f t="shared" si="24"/>
        <v>395597</v>
      </c>
      <c r="S49" s="4">
        <f>(S31-(S25+S26))</f>
        <v>203763</v>
      </c>
      <c r="T49" s="4">
        <f t="shared" si="24"/>
        <v>396197</v>
      </c>
      <c r="U49" s="4">
        <f>(U31-(U25+U26))</f>
        <v>199922</v>
      </c>
      <c r="V49" s="4">
        <f t="shared" si="24"/>
        <v>405882</v>
      </c>
      <c r="W49" s="4">
        <f>(W31-(W25+W26))</f>
        <v>200754</v>
      </c>
      <c r="X49" s="4">
        <f t="shared" si="24"/>
        <v>415243</v>
      </c>
      <c r="Y49" s="4">
        <f>(Y31-(Y25+Y26))</f>
        <v>201058</v>
      </c>
      <c r="Z49" s="4">
        <f t="shared" si="24"/>
        <v>414021</v>
      </c>
      <c r="AA49" s="4">
        <f>(AA31-(AA25+AA26))</f>
        <v>207935</v>
      </c>
      <c r="AB49" s="4">
        <f t="shared" si="24"/>
        <v>419521</v>
      </c>
      <c r="AC49" s="4">
        <f>(AC31-(AC25+AC26))</f>
        <v>215332</v>
      </c>
      <c r="AD49" s="4">
        <f t="shared" si="24"/>
        <v>429156</v>
      </c>
      <c r="AE49" s="4">
        <f>(AE31-(AE25+AE26))</f>
        <v>216343</v>
      </c>
      <c r="AF49" s="4">
        <f t="shared" si="24"/>
        <v>439151</v>
      </c>
      <c r="AG49" s="4">
        <f>(AG31-(AG25+AG26))</f>
        <v>204801</v>
      </c>
      <c r="AH49" s="4">
        <f t="shared" si="24"/>
        <v>412039</v>
      </c>
      <c r="AI49" s="4">
        <f>(AI31-(AI25+AI26))</f>
        <v>219974</v>
      </c>
      <c r="AJ49" s="4">
        <f t="shared" si="24"/>
        <v>447322</v>
      </c>
      <c r="AK49" s="4">
        <f>(AK31-(AK25+AK26))</f>
        <v>215815</v>
      </c>
      <c r="AL49" s="4">
        <f t="shared" si="24"/>
        <v>433199</v>
      </c>
      <c r="AM49" s="4">
        <f>(AM31-(AM25+AM26))</f>
        <v>230050</v>
      </c>
      <c r="AN49" s="4">
        <f t="shared" si="24"/>
        <v>454414</v>
      </c>
      <c r="AO49" s="4">
        <f>(AO31-(AO25+AO26))</f>
        <v>212425</v>
      </c>
      <c r="AP49" s="4">
        <f t="shared" si="24"/>
        <v>431016</v>
      </c>
      <c r="AQ49" s="4">
        <f>(AQ31-(AQ25+AQ26))</f>
        <v>232763</v>
      </c>
      <c r="AR49" s="4">
        <f t="shared" si="24"/>
        <v>470974</v>
      </c>
      <c r="AS49" s="4">
        <f>(AS31-(AS25+AS26))</f>
        <v>231970</v>
      </c>
      <c r="AT49" s="4">
        <f t="shared" si="24"/>
        <v>469427</v>
      </c>
      <c r="AU49" s="4">
        <f>(AU31-(AU25+AU26))</f>
        <v>238427</v>
      </c>
      <c r="AV49" s="4">
        <f t="shared" si="24"/>
        <v>487279</v>
      </c>
      <c r="AW49" s="4">
        <f>(AW31-(AW25+AW26))</f>
        <v>229957</v>
      </c>
      <c r="AX49" s="4">
        <f t="shared" si="24"/>
        <v>469001</v>
      </c>
      <c r="AY49" s="4">
        <f>(AY31-(AY25+AY26))</f>
        <v>249156</v>
      </c>
      <c r="AZ49" s="4">
        <f t="shared" si="24"/>
        <v>497947</v>
      </c>
      <c r="BA49" s="4">
        <f>(BA31-(BA25+BA26))</f>
        <v>238150</v>
      </c>
      <c r="BB49" s="4">
        <f t="shared" si="24"/>
        <v>510046</v>
      </c>
      <c r="BC49" s="4">
        <f>(BC31-(BC25+BC26))</f>
        <v>195239</v>
      </c>
      <c r="BD49" s="4">
        <f t="shared" si="24"/>
        <v>401154</v>
      </c>
      <c r="BE49" s="4">
        <f>(BE31-(BE25+BE26))</f>
        <v>207212</v>
      </c>
      <c r="BF49" s="4">
        <f t="shared" si="24"/>
        <v>406957</v>
      </c>
      <c r="BG49" s="4">
        <f>(BG31-(BG25+BG26))</f>
        <v>215213</v>
      </c>
      <c r="BH49" s="4">
        <f t="shared" si="24"/>
        <v>429535</v>
      </c>
      <c r="BI49" s="4">
        <f>(BI31-(BI25+BI26))</f>
        <v>209888</v>
      </c>
      <c r="BJ49" s="4">
        <f t="shared" si="24"/>
        <v>423842</v>
      </c>
      <c r="BK49" s="4">
        <f>(BK31-(BK25+BK26))</f>
        <v>215051</v>
      </c>
      <c r="BL49" s="4">
        <f t="shared" si="24"/>
        <v>433562</v>
      </c>
      <c r="BM49" s="4">
        <f>(BM31-(BM25+BM26))</f>
        <v>211985</v>
      </c>
      <c r="BN49" s="4">
        <f t="shared" si="24"/>
        <v>426284</v>
      </c>
      <c r="BO49" s="4">
        <f>(BO31-(BO25+BO26))</f>
        <v>215508</v>
      </c>
      <c r="BP49" s="4">
        <f aca="true" t="shared" si="25" ref="BP49:CF49">(BP31+BO31-(BP25+BP26+BO25+BO26))</f>
        <v>441865</v>
      </c>
      <c r="BQ49" s="4">
        <f>(BQ31-(BQ25+BQ26))</f>
        <v>223087</v>
      </c>
      <c r="BR49" s="4">
        <f t="shared" si="25"/>
        <v>453308</v>
      </c>
      <c r="BS49" s="4">
        <f>(BS31-(BS25+BS26))</f>
        <v>228207</v>
      </c>
      <c r="BT49" s="4">
        <f t="shared" si="25"/>
        <v>461506</v>
      </c>
      <c r="BU49" s="4">
        <f>(BU31-(BU25+BU26))</f>
        <v>224428</v>
      </c>
      <c r="BV49" s="4">
        <f t="shared" si="25"/>
        <v>449764</v>
      </c>
      <c r="BW49" s="4">
        <f>(BW31-(BW25+BW26))</f>
        <v>215875</v>
      </c>
      <c r="BX49" s="4">
        <f t="shared" si="25"/>
        <v>445338</v>
      </c>
      <c r="BY49" s="4">
        <f>(BY31-(BY25+BY26))</f>
        <v>233592</v>
      </c>
      <c r="BZ49" s="4">
        <f t="shared" si="25"/>
        <v>478045</v>
      </c>
      <c r="CA49" s="4">
        <f>(CA31-(CA25+CA26))</f>
        <v>233165</v>
      </c>
      <c r="CB49" s="4">
        <f t="shared" si="25"/>
        <v>473077</v>
      </c>
      <c r="CC49" s="4">
        <f>(CC31-(CC25+CC26))</f>
        <v>233381</v>
      </c>
      <c r="CD49" s="4">
        <f t="shared" si="25"/>
        <v>472632</v>
      </c>
      <c r="CE49" s="4">
        <f>(CE31-(CE25+CE26))</f>
        <v>246132</v>
      </c>
      <c r="CF49" s="4">
        <f t="shared" si="25"/>
        <v>486827</v>
      </c>
      <c r="CG49" s="4">
        <f>(CG31-(CG25+CG26))</f>
        <v>248227</v>
      </c>
      <c r="CH49" s="4">
        <f>(CH31+CG31-(CH25+CH26+CG25+CG26))</f>
        <v>486979</v>
      </c>
      <c r="CI49" s="4">
        <f>(CI31-(CI25+CI26))</f>
        <v>240553</v>
      </c>
      <c r="CJ49" s="4">
        <f>(CJ31+CI31-(CJ25+CJ26+CI25+CI26))</f>
        <v>478530</v>
      </c>
      <c r="CK49" s="4">
        <f>(CK31-(CK25+CK26))</f>
        <v>247513</v>
      </c>
      <c r="CL49" s="4">
        <f>(CL31+CK31-(CL25+CL26+CK25+CK26))</f>
        <v>487007</v>
      </c>
      <c r="CM49" s="4">
        <f>(CM31-(CM25+CM26))</f>
        <v>245323</v>
      </c>
      <c r="CN49" s="4">
        <f>(CN31+CM31-(CN25+CN26+CM25+CM26))</f>
        <v>484325</v>
      </c>
      <c r="CO49" s="4">
        <f>(CO31-(CO25+CO26))</f>
        <v>239763</v>
      </c>
      <c r="CP49" s="4">
        <f>(CP31+CO31-(CP25+CP26+CO25+CO26))</f>
        <v>467349</v>
      </c>
      <c r="CQ49" s="4">
        <f>(CQ31-(CQ25+CQ26))</f>
        <v>233781</v>
      </c>
      <c r="CR49" s="4">
        <f>(CR31+CQ31-(CR25+CR26+CQ25+CQ26))</f>
        <v>459269</v>
      </c>
      <c r="CS49" s="4">
        <f>(CS31-(CS25+CS26))</f>
        <v>228811</v>
      </c>
      <c r="CT49" s="4">
        <f>(CT31+CS31-(CT25+CT26+CS25+CS26))</f>
        <v>451953</v>
      </c>
      <c r="CU49" s="4">
        <f>(CU31-(CU25+CU26))</f>
        <v>228433</v>
      </c>
      <c r="CV49" s="4">
        <f>(CV31+CU31-(CV25+CV26+CU25+CU26))</f>
        <v>450527</v>
      </c>
      <c r="CW49" s="4">
        <f>(CW31-(CW25+CW26))</f>
        <v>228928</v>
      </c>
      <c r="CX49" s="4">
        <f>(CX31+CW31-(CX25+CX26+CW25+CW26))</f>
        <v>465381</v>
      </c>
      <c r="CY49" s="4">
        <f>(CY31-(CY25+CY26))</f>
        <v>243542</v>
      </c>
      <c r="CZ49" s="4">
        <f>(CZ31+CY31-(CZ25+CZ26+CY25+CY26))</f>
        <v>485556</v>
      </c>
      <c r="DA49" s="4">
        <f>(DA31-(DA25+DA26))</f>
        <v>232137</v>
      </c>
      <c r="DB49" s="4">
        <f>(DB31+DA31-(DB25+DB26+DA25+DA26))</f>
        <v>0</v>
      </c>
      <c r="DC49" s="4">
        <f>(DC31-(DC25+DC26))</f>
        <v>0</v>
      </c>
      <c r="DD49" s="4">
        <f>(DD31+DC31-(DD25+DD26+DC25+DC26))</f>
        <v>0</v>
      </c>
      <c r="DE49" s="4">
        <f>(DE31-(DE25+DE26))</f>
        <v>0</v>
      </c>
      <c r="DF49" s="4">
        <f>(DF31+DE31-(DF25+DF26+DE25+DE26))</f>
        <v>0</v>
      </c>
      <c r="DG49" s="4">
        <f>(DG31-(DG25+DG26))</f>
        <v>0</v>
      </c>
      <c r="DH49" s="4">
        <f>(DH31+DG31-(DH25+DH26+DG25+DG26))</f>
        <v>0</v>
      </c>
      <c r="DI49" s="4">
        <f>(DI31-(DI25+DI26))</f>
        <v>0</v>
      </c>
      <c r="DJ49" s="4">
        <f>(DJ31+DI31-(DJ25+DJ26+DI25+DI26))</f>
        <v>0</v>
      </c>
      <c r="DK49" s="4">
        <f>(DK31-(DK25+DK26))</f>
        <v>0</v>
      </c>
      <c r="DL49" s="4">
        <f>(DL31+DK31-(DL25+DL26+DK25+DK26))</f>
        <v>0</v>
      </c>
    </row>
    <row r="50" spans="1:122" s="5" customFormat="1" ht="12.75">
      <c r="A50" s="14" t="s">
        <v>29</v>
      </c>
      <c r="B50" s="5" t="str">
        <f>IF((B31+A31)&gt;=B48,"Pass","Failed")</f>
        <v>Pass</v>
      </c>
      <c r="C50" s="5" t="str">
        <f>IF(C31-(C25+C26)&gt;=C48,"Pass","Failed")</f>
        <v>Failed</v>
      </c>
      <c r="D50" s="5" t="str">
        <f aca="true" t="shared" si="26" ref="D50:AL50">IF((D31+C31)&gt;=D48,"Pass","Failed")</f>
        <v>Pass</v>
      </c>
      <c r="E50" s="5" t="str">
        <f>IF(E31-(E25+E26)&gt;=E48,"Pass","Failed")</f>
        <v>Pass</v>
      </c>
      <c r="F50" s="5" t="str">
        <f t="shared" si="26"/>
        <v>Pass</v>
      </c>
      <c r="G50" s="5" t="str">
        <f>IF(G31-(G25+G26)&gt;=G48,"Pass","Failed")</f>
        <v>Pass</v>
      </c>
      <c r="H50" s="5" t="str">
        <f t="shared" si="26"/>
        <v>Pass</v>
      </c>
      <c r="I50" s="5" t="str">
        <f>IF(I31-(I25+I26)&gt;=I48,"Pass","Failed")</f>
        <v>Pass</v>
      </c>
      <c r="J50" s="5" t="str">
        <f t="shared" si="26"/>
        <v>Pass</v>
      </c>
      <c r="K50" s="5" t="str">
        <f>IF(K31-(K25+K26)&gt;=K48,"Pass","Failed")</f>
        <v>Pass</v>
      </c>
      <c r="L50" s="5" t="str">
        <f t="shared" si="26"/>
        <v>Pass</v>
      </c>
      <c r="M50" s="5" t="str">
        <f>IF(M31-(M25+M26)&gt;=M48,"Pass","Failed")</f>
        <v>Pass</v>
      </c>
      <c r="N50" s="5" t="str">
        <f t="shared" si="26"/>
        <v>Pass</v>
      </c>
      <c r="O50" s="5" t="str">
        <f>IF(O31-(O25+O26)&gt;=O48,"Pass","Failed")</f>
        <v>Pass</v>
      </c>
      <c r="P50" s="5" t="str">
        <f t="shared" si="26"/>
        <v>Pass</v>
      </c>
      <c r="Q50" s="5" t="str">
        <f>IF(Q31-(Q25+Q26)&gt;=Q48,"Pass","Failed")</f>
        <v>Pass</v>
      </c>
      <c r="R50" s="5" t="str">
        <f t="shared" si="26"/>
        <v>Pass</v>
      </c>
      <c r="S50" s="5" t="str">
        <f>IF(S31-(S25+S26)&gt;=S48,"Pass","Failed")</f>
        <v>Pass</v>
      </c>
      <c r="T50" s="5" t="str">
        <f t="shared" si="26"/>
        <v>Pass</v>
      </c>
      <c r="U50" s="5" t="str">
        <f>IF(U31-(U25+U26)&gt;=U48,"Pass","Failed")</f>
        <v>Pass</v>
      </c>
      <c r="V50" s="5" t="str">
        <f t="shared" si="26"/>
        <v>Pass</v>
      </c>
      <c r="W50" s="5" t="str">
        <f>IF(W31-(W25+W26)&gt;=W48,"Pass","Failed")</f>
        <v>Pass</v>
      </c>
      <c r="X50" s="5" t="str">
        <f t="shared" si="26"/>
        <v>Pass</v>
      </c>
      <c r="Y50" s="5" t="str">
        <f>IF(Y31-(Y25+Y26)&gt;=Y48,"Pass","Failed")</f>
        <v>Pass</v>
      </c>
      <c r="Z50" s="5" t="str">
        <f t="shared" si="26"/>
        <v>Pass</v>
      </c>
      <c r="AA50" s="5" t="str">
        <f>IF(AA31-(AA25+AA26)&gt;=AA48,"Pass","Failed")</f>
        <v>Pass</v>
      </c>
      <c r="AB50" s="5" t="str">
        <f t="shared" si="26"/>
        <v>Pass</v>
      </c>
      <c r="AC50" s="5" t="str">
        <f>IF(AC31-(AC25+AC26)&gt;=AC48,"Pass","Failed")</f>
        <v>Pass</v>
      </c>
      <c r="AD50" s="5" t="str">
        <f t="shared" si="26"/>
        <v>Pass</v>
      </c>
      <c r="AE50" s="5" t="str">
        <f>IF(AE31-(AE25+AE26)&gt;=AE48,"Pass","Failed")</f>
        <v>Pass</v>
      </c>
      <c r="AF50" s="5" t="str">
        <f t="shared" si="26"/>
        <v>Pass</v>
      </c>
      <c r="AG50" s="5" t="str">
        <f>IF(AG31-(AG25+AG26)&gt;=AG48,"Pass","Failed")</f>
        <v>Pass</v>
      </c>
      <c r="AH50" s="5" t="str">
        <f t="shared" si="26"/>
        <v>Pass</v>
      </c>
      <c r="AI50" s="5" t="str">
        <f>IF(AI31-(AI25+AI26)&gt;=AI48,"Pass","Failed")</f>
        <v>Pass</v>
      </c>
      <c r="AJ50" s="5" t="str">
        <f t="shared" si="26"/>
        <v>Pass</v>
      </c>
      <c r="AK50" s="5" t="str">
        <f>IF(AK31-(AK25+AK26)&gt;=AK48,"Pass","Failed")</f>
        <v>Pass</v>
      </c>
      <c r="AL50" s="5" t="str">
        <f t="shared" si="26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>IF((AT31+AS31-(AT25+AT26+AS25+AS26))&gt;=AT48,"Pass","Failed")</f>
        <v>Pass</v>
      </c>
      <c r="AU50" s="5" t="str">
        <f>IF(AU31-(AU25+AU26)&gt;=AU48,"Pass","Failed")</f>
        <v>Pass</v>
      </c>
      <c r="AV50" s="5" t="str">
        <f aca="true" t="shared" si="27" ref="AV50:DF50">IF((AV31+AU31-(AV25+AV26+AU25+AU26))&gt;=AV48,"Pass","Failed")</f>
        <v>Pass</v>
      </c>
      <c r="AW50" s="5" t="str">
        <f>IF(AW31-(AW25+AW26)&gt;=AW48,"Pass","Failed")</f>
        <v>Pass</v>
      </c>
      <c r="AX50" s="5" t="str">
        <f t="shared" si="27"/>
        <v>Pass</v>
      </c>
      <c r="AY50" s="5" t="str">
        <f>IF(AY31-(AY25+AY26)&gt;=AY48,"Pass","Failed")</f>
        <v>Pass</v>
      </c>
      <c r="AZ50" s="5" t="str">
        <f t="shared" si="27"/>
        <v>Pass</v>
      </c>
      <c r="BA50" s="5" t="str">
        <f>IF(BA31-(BA25+BA26)&gt;=BA48,"Pass","Failed")</f>
        <v>Pass</v>
      </c>
      <c r="BB50" s="5" t="str">
        <f t="shared" si="27"/>
        <v>Pass</v>
      </c>
      <c r="BC50" s="5" t="str">
        <f>IF(BC31-(BC25+BC26)&gt;=BC48,"Pass","Failed")</f>
        <v>Pass</v>
      </c>
      <c r="BD50" s="5" t="str">
        <f t="shared" si="27"/>
        <v>Pass</v>
      </c>
      <c r="BE50" s="5" t="str">
        <f>IF(BE31-(BE25+BE26)&gt;=BE48,"Pass","Failed")</f>
        <v>Pass</v>
      </c>
      <c r="BF50" s="5" t="str">
        <f t="shared" si="27"/>
        <v>Pass</v>
      </c>
      <c r="BG50" s="5" t="str">
        <f>IF(BG31-(BG25+BG26)&gt;=BG48,"Pass","Failed")</f>
        <v>Pass</v>
      </c>
      <c r="BH50" s="5" t="str">
        <f t="shared" si="27"/>
        <v>Pass</v>
      </c>
      <c r="BI50" s="5" t="str">
        <f>IF(BI31-(BI25+BI26)&gt;=BI48,"Pass","Failed")</f>
        <v>Pass</v>
      </c>
      <c r="BJ50" s="5" t="str">
        <f t="shared" si="27"/>
        <v>Pass</v>
      </c>
      <c r="BK50" s="5" t="str">
        <f>IF(BK31-(BK25+BK26)&gt;=BK48,"Pass","Failed")</f>
        <v>Pass</v>
      </c>
      <c r="BL50" s="5" t="str">
        <f t="shared" si="27"/>
        <v>Pass</v>
      </c>
      <c r="BM50" s="5" t="str">
        <f>IF(BM31-(BM25+BM26)&gt;=BM48,"Pass","Failed")</f>
        <v>Pass</v>
      </c>
      <c r="BN50" s="5" t="str">
        <f t="shared" si="27"/>
        <v>Pass</v>
      </c>
      <c r="BO50" s="5" t="str">
        <f>IF(BO31-(BO25+BO26)&gt;=BO48,"Pass","Failed")</f>
        <v>Pass</v>
      </c>
      <c r="BP50" s="5" t="str">
        <f t="shared" si="27"/>
        <v>Pass</v>
      </c>
      <c r="BQ50" s="5" t="str">
        <f>IF(BQ31-(BQ25+BQ26)&gt;=BQ48,"Pass","Failed")</f>
        <v>Pass</v>
      </c>
      <c r="BR50" s="5" t="str">
        <f t="shared" si="27"/>
        <v>Pass</v>
      </c>
      <c r="BS50" s="5" t="str">
        <f>IF(BS31-(BS25+BS26)&gt;=BS48,"Pass","Failed")</f>
        <v>Pass</v>
      </c>
      <c r="BT50" s="5" t="str">
        <f t="shared" si="27"/>
        <v>Pass</v>
      </c>
      <c r="BU50" s="5" t="str">
        <f>IF(BU31-(BU25+BU26)&gt;=BU48,"Pass","Failed")</f>
        <v>Pass</v>
      </c>
      <c r="BV50" s="5" t="str">
        <f>IF((BV31+BU31-(BV25+BV26+BU25+BU26))&gt;=BV48,"Pass","Failed")</f>
        <v>Pass</v>
      </c>
      <c r="BW50" s="5" t="str">
        <f>IF(BW31-(BW25+BW26)&gt;=BW48,"Pass","Failed")</f>
        <v>Pass</v>
      </c>
      <c r="BX50" s="5" t="str">
        <f t="shared" si="27"/>
        <v>Pass</v>
      </c>
      <c r="BY50" s="5" t="str">
        <f>IF(BY31-(BY25+BY26)&gt;=BY48,"Pass","Failed")</f>
        <v>Pass</v>
      </c>
      <c r="BZ50" s="5" t="str">
        <f t="shared" si="27"/>
        <v>Pass</v>
      </c>
      <c r="CA50" s="5" t="str">
        <f>IF(CA31-(CA25+CA26)&gt;=CA48,"Pass","Failed")</f>
        <v>Pass</v>
      </c>
      <c r="CB50" s="5" t="str">
        <f t="shared" si="27"/>
        <v>Pass</v>
      </c>
      <c r="CC50" s="5" t="str">
        <f>IF(CC31-(CC25+CC26)&gt;=CC48,"Pass","Failed")</f>
        <v>Pass</v>
      </c>
      <c r="CD50" s="5" t="str">
        <f t="shared" si="27"/>
        <v>Pass</v>
      </c>
      <c r="CE50" s="5" t="str">
        <f>IF(CE31-(CE25+CE26)&gt;=CE48,"Pass","Failed")</f>
        <v>Pass</v>
      </c>
      <c r="CF50" s="5" t="str">
        <f t="shared" si="27"/>
        <v>Pass</v>
      </c>
      <c r="CG50" s="5" t="str">
        <f>IF(CG31-(CG25+CG26)&gt;=CG48,"Pass","Failed")</f>
        <v>Pass</v>
      </c>
      <c r="CH50" s="5" t="str">
        <f t="shared" si="27"/>
        <v>Pass</v>
      </c>
      <c r="CI50" s="5" t="str">
        <f t="shared" si="27"/>
        <v>Pass</v>
      </c>
      <c r="CJ50" s="5" t="str">
        <f t="shared" si="27"/>
        <v>Pass</v>
      </c>
      <c r="CK50" s="5" t="str">
        <f t="shared" si="27"/>
        <v>Pass</v>
      </c>
      <c r="CL50" s="5" t="str">
        <f t="shared" si="27"/>
        <v>Pass</v>
      </c>
      <c r="CM50" s="5" t="str">
        <f t="shared" si="27"/>
        <v>Pass</v>
      </c>
      <c r="CN50" s="5" t="str">
        <f t="shared" si="27"/>
        <v>Pass</v>
      </c>
      <c r="CO50" s="5" t="str">
        <f t="shared" si="27"/>
        <v>Pass</v>
      </c>
      <c r="CP50" s="5" t="str">
        <f t="shared" si="27"/>
        <v>Pass</v>
      </c>
      <c r="CQ50" s="5" t="str">
        <f t="shared" si="27"/>
        <v>Pass</v>
      </c>
      <c r="CR50" s="5" t="str">
        <f t="shared" si="27"/>
        <v>Pass</v>
      </c>
      <c r="CS50" s="5" t="str">
        <f t="shared" si="27"/>
        <v>Pass</v>
      </c>
      <c r="CT50" s="5" t="str">
        <f t="shared" si="27"/>
        <v>Pass</v>
      </c>
      <c r="CU50" s="5" t="str">
        <f t="shared" si="27"/>
        <v>Pass</v>
      </c>
      <c r="CV50" s="5" t="str">
        <f t="shared" si="27"/>
        <v>Pass</v>
      </c>
      <c r="CW50" s="5" t="str">
        <f t="shared" si="27"/>
        <v>Pass</v>
      </c>
      <c r="CX50" s="5" t="str">
        <f t="shared" si="27"/>
        <v>Pass</v>
      </c>
      <c r="CY50" s="5" t="str">
        <f t="shared" si="27"/>
        <v>Pass</v>
      </c>
      <c r="CZ50" s="5" t="str">
        <f t="shared" si="27"/>
        <v>Pass</v>
      </c>
      <c r="DA50" s="5" t="str">
        <f>IF((DA31+CZ31-(DA25+DA26+CZ25+CZ26))&gt;=DA48,"Pass","Failed")</f>
        <v>Pass</v>
      </c>
      <c r="DB50" s="5" t="str">
        <f t="shared" si="27"/>
        <v>Failed</v>
      </c>
      <c r="DC50" s="5" t="str">
        <f t="shared" si="27"/>
        <v>Failed</v>
      </c>
      <c r="DD50" s="5" t="str">
        <f t="shared" si="27"/>
        <v>Failed</v>
      </c>
      <c r="DE50" s="5" t="str">
        <f t="shared" si="27"/>
        <v>Failed</v>
      </c>
      <c r="DF50" s="5" t="str">
        <f t="shared" si="27"/>
        <v>Failed</v>
      </c>
      <c r="DG50" s="5" t="str">
        <f aca="true" t="shared" si="28" ref="DG50:DR50">IF((DG31+DF31-(DG25+DG26+DF25+DF26))&gt;=DG48,"Pass","Failed")</f>
        <v>Failed</v>
      </c>
      <c r="DH50" s="5" t="str">
        <f t="shared" si="28"/>
        <v>Failed</v>
      </c>
      <c r="DI50" s="5" t="str">
        <f t="shared" si="28"/>
        <v>Failed</v>
      </c>
      <c r="DJ50" s="5" t="str">
        <f t="shared" si="28"/>
        <v>Failed</v>
      </c>
      <c r="DK50" s="5" t="str">
        <f t="shared" si="28"/>
        <v>Failed</v>
      </c>
      <c r="DL50" s="5" t="str">
        <f t="shared" si="28"/>
        <v>Failed</v>
      </c>
      <c r="DM50" s="5" t="str">
        <f t="shared" si="28"/>
        <v>Pass</v>
      </c>
      <c r="DN50" s="5" t="str">
        <f t="shared" si="28"/>
        <v>Pass</v>
      </c>
      <c r="DO50" s="5" t="str">
        <f t="shared" si="28"/>
        <v>Pass</v>
      </c>
      <c r="DP50" s="5" t="str">
        <f t="shared" si="28"/>
        <v>Pass</v>
      </c>
      <c r="DQ50" s="5" t="str">
        <f t="shared" si="28"/>
        <v>Pass</v>
      </c>
      <c r="DR50" s="5" t="str">
        <f t="shared" si="28"/>
        <v>Pass</v>
      </c>
    </row>
    <row r="51" spans="1:116" s="5" customFormat="1" ht="12.75">
      <c r="A51" s="14" t="s">
        <v>60</v>
      </c>
      <c r="C51" s="5">
        <f aca="true" t="shared" si="29" ref="C51:BN51">C49/C48-1</f>
        <v>-0.5012338866333048</v>
      </c>
      <c r="D51" s="5">
        <f t="shared" si="29"/>
        <v>1.0034935147763835</v>
      </c>
      <c r="E51" s="5">
        <f t="shared" si="29"/>
        <v>0.009895328729436326</v>
      </c>
      <c r="F51" s="5">
        <f t="shared" si="29"/>
        <v>0.0626904807113089</v>
      </c>
      <c r="G51" s="5">
        <f t="shared" si="29"/>
        <v>0.07128968030132699</v>
      </c>
      <c r="H51" s="5">
        <f t="shared" si="29"/>
        <v>0.07838644888251767</v>
      </c>
      <c r="I51" s="5">
        <f t="shared" si="29"/>
        <v>0.09886939586752774</v>
      </c>
      <c r="J51" s="5">
        <f t="shared" si="29"/>
        <v>0.10674103426976789</v>
      </c>
      <c r="K51" s="5">
        <f t="shared" si="29"/>
        <v>0.1412871675512073</v>
      </c>
      <c r="L51" s="5">
        <f t="shared" si="29"/>
        <v>0.12831522169547438</v>
      </c>
      <c r="M51" s="5">
        <f t="shared" si="29"/>
        <v>0.14977415348001077</v>
      </c>
      <c r="N51" s="5">
        <f t="shared" si="29"/>
        <v>0.1807991360043364</v>
      </c>
      <c r="O51" s="5">
        <f t="shared" si="29"/>
        <v>0.17116112600207867</v>
      </c>
      <c r="P51" s="5">
        <f t="shared" si="29"/>
        <v>0.19570134657975746</v>
      </c>
      <c r="Q51" s="5">
        <f t="shared" si="29"/>
        <v>0.21824171052529717</v>
      </c>
      <c r="R51" s="5">
        <f t="shared" si="29"/>
        <v>0.20482661542296543</v>
      </c>
      <c r="S51" s="5">
        <f t="shared" si="29"/>
        <v>0.23525161704902575</v>
      </c>
      <c r="T51" s="5">
        <f t="shared" si="29"/>
        <v>0.1999666812886962</v>
      </c>
      <c r="U51" s="5">
        <f t="shared" si="29"/>
        <v>0.20452372927114104</v>
      </c>
      <c r="V51" s="5">
        <f t="shared" si="29"/>
        <v>0.2218896618962347</v>
      </c>
      <c r="W51" s="5">
        <f t="shared" si="29"/>
        <v>0.2023502004345603</v>
      </c>
      <c r="X51" s="5">
        <f t="shared" si="29"/>
        <v>0.2429488864374829</v>
      </c>
      <c r="Y51" s="5">
        <f t="shared" si="29"/>
        <v>0.19806696458522932</v>
      </c>
      <c r="Z51" s="5">
        <f t="shared" si="29"/>
        <v>0.23158928026351533</v>
      </c>
      <c r="AA51" s="5">
        <f t="shared" si="29"/>
        <v>0.23078628458238204</v>
      </c>
      <c r="AB51" s="5">
        <f t="shared" si="29"/>
        <v>0.24124748249351158</v>
      </c>
      <c r="AC51" s="5">
        <f t="shared" si="29"/>
        <v>0.26706023240351584</v>
      </c>
      <c r="AD51" s="5">
        <f t="shared" si="29"/>
        <v>0.263050742670903</v>
      </c>
      <c r="AE51" s="5">
        <f t="shared" si="29"/>
        <v>0.2674886300035353</v>
      </c>
      <c r="AF51" s="5">
        <f t="shared" si="29"/>
        <v>0.28607530339957177</v>
      </c>
      <c r="AG51" s="5">
        <f t="shared" si="29"/>
        <v>0.19551622748290498</v>
      </c>
      <c r="AH51" s="5">
        <f t="shared" si="29"/>
        <v>0.20260978704827948</v>
      </c>
      <c r="AI51" s="5">
        <f t="shared" si="29"/>
        <v>0.2766397002653411</v>
      </c>
      <c r="AJ51" s="5">
        <f t="shared" si="29"/>
        <v>0.2950521809484534</v>
      </c>
      <c r="AK51" s="5">
        <f t="shared" si="29"/>
        <v>0.24452166548451393</v>
      </c>
      <c r="AL51" s="5">
        <f t="shared" si="29"/>
        <v>0.2509497878764213</v>
      </c>
      <c r="AM51" s="5">
        <f t="shared" si="29"/>
        <v>0.3185928863421237</v>
      </c>
      <c r="AN51" s="5">
        <f t="shared" si="29"/>
        <v>0.2984287088969757</v>
      </c>
      <c r="AO51" s="5">
        <f t="shared" si="29"/>
        <v>0.21218835129400304</v>
      </c>
      <c r="AP51" s="5">
        <f t="shared" si="29"/>
        <v>0.2366090504079572</v>
      </c>
      <c r="AQ51" s="5">
        <f t="shared" si="29"/>
        <v>0.31926287369384987</v>
      </c>
      <c r="AR51" s="5">
        <f t="shared" si="29"/>
        <v>0.330253161222118</v>
      </c>
      <c r="AS51" s="5">
        <f t="shared" si="29"/>
        <v>0.3066767566611883</v>
      </c>
      <c r="AT51" s="5">
        <f t="shared" si="29"/>
        <v>0.32203191127336916</v>
      </c>
      <c r="AU51" s="5">
        <f t="shared" si="29"/>
        <v>0.3330845926725039</v>
      </c>
      <c r="AV51" s="5">
        <f t="shared" si="29"/>
        <v>0.3599505442286084</v>
      </c>
      <c r="AW51" s="5">
        <f t="shared" si="29"/>
        <v>0.279595156985905</v>
      </c>
      <c r="AX51" s="5">
        <f t="shared" si="29"/>
        <v>0.30461950553521255</v>
      </c>
      <c r="AY51" s="5">
        <f t="shared" si="29"/>
        <v>0.3748662630393711</v>
      </c>
      <c r="AZ51" s="5">
        <f t="shared" si="29"/>
        <v>0.370687247202963</v>
      </c>
      <c r="BA51" s="5">
        <f t="shared" si="29"/>
        <v>0.3068550825096199</v>
      </c>
      <c r="BB51" s="5">
        <f t="shared" si="29"/>
        <v>0.3985154661098058</v>
      </c>
      <c r="BC51" s="5">
        <f t="shared" si="29"/>
        <v>0.07730814746804171</v>
      </c>
      <c r="BD51" s="5">
        <f t="shared" si="29"/>
        <v>0.12061629678165864</v>
      </c>
      <c r="BE51" s="5">
        <f t="shared" si="29"/>
        <v>0.15182752328372184</v>
      </c>
      <c r="BF51" s="5">
        <f t="shared" si="29"/>
        <v>0.13086070689927531</v>
      </c>
      <c r="BG51" s="5">
        <f t="shared" si="29"/>
        <v>0.18423049676225123</v>
      </c>
      <c r="BH51" s="5">
        <f t="shared" si="29"/>
        <v>0.17997014354951735</v>
      </c>
      <c r="BI51" s="5">
        <f t="shared" si="29"/>
        <v>0.15236530094239842</v>
      </c>
      <c r="BJ51" s="5">
        <f t="shared" si="29"/>
        <v>0.1631349833334923</v>
      </c>
      <c r="BK51" s="5">
        <f t="shared" si="29"/>
        <v>0.17501391571238067</v>
      </c>
      <c r="BL51" s="5">
        <f t="shared" si="29"/>
        <v>0.1849602946848956</v>
      </c>
      <c r="BM51" s="5">
        <f t="shared" si="29"/>
        <v>0.15332696631624132</v>
      </c>
      <c r="BN51" s="5">
        <f t="shared" si="29"/>
        <v>0.15896563369354566</v>
      </c>
      <c r="BO51" s="5">
        <f aca="true" t="shared" si="30" ref="BO51:CE51">BO49/BO48-1</f>
        <v>0.16448283818878884</v>
      </c>
      <c r="BP51" s="5">
        <f t="shared" si="30"/>
        <v>0.19081170908782985</v>
      </c>
      <c r="BQ51" s="5">
        <f t="shared" si="30"/>
        <v>0.19611397254800766</v>
      </c>
      <c r="BR51" s="5">
        <f t="shared" si="30"/>
        <v>0.2150714242055427</v>
      </c>
      <c r="BS51" s="5">
        <f t="shared" si="30"/>
        <v>0.21591625044949225</v>
      </c>
      <c r="BT51" s="5">
        <f t="shared" si="30"/>
        <v>0.22734230240023923</v>
      </c>
      <c r="BU51" s="5">
        <f t="shared" si="30"/>
        <v>0.18786314128379367</v>
      </c>
      <c r="BV51" s="5">
        <f t="shared" si="30"/>
        <v>0.19050986444859075</v>
      </c>
      <c r="BW51" s="5">
        <f t="shared" si="30"/>
        <v>0.13993383049790475</v>
      </c>
      <c r="BX51" s="5">
        <f t="shared" si="30"/>
        <v>0.17637663887742616</v>
      </c>
      <c r="BY51" s="5">
        <f t="shared" si="30"/>
        <v>0.22683979875578641</v>
      </c>
      <c r="BZ51" s="5">
        <f t="shared" si="30"/>
        <v>0.25498051440739533</v>
      </c>
      <c r="CA51" s="5">
        <f t="shared" si="30"/>
        <v>0.2174780621133845</v>
      </c>
      <c r="CB51" s="5">
        <f t="shared" si="30"/>
        <v>0.2298832638061723</v>
      </c>
      <c r="CC51" s="5">
        <f t="shared" si="30"/>
        <v>0.20704614291440926</v>
      </c>
      <c r="CD51" s="5">
        <f t="shared" si="30"/>
        <v>0.22783441839398333</v>
      </c>
      <c r="CE51" s="5">
        <f t="shared" si="30"/>
        <v>0.2699038387249626</v>
      </c>
      <c r="CF51" s="5">
        <f aca="true" t="shared" si="31" ref="CF51:DL51">CF49/CF48-1</f>
        <v>0.25212449732773834</v>
      </c>
      <c r="CG51" s="5">
        <f t="shared" si="31"/>
        <v>0.2747510492098597</v>
      </c>
      <c r="CH51" s="5">
        <f t="shared" si="31"/>
        <v>0.24991070862098153</v>
      </c>
      <c r="CI51" s="5">
        <f t="shared" si="31"/>
        <v>0.22880047149387694</v>
      </c>
      <c r="CJ51" s="5">
        <f t="shared" si="31"/>
        <v>0.22270569769740312</v>
      </c>
      <c r="CK51" s="5">
        <f t="shared" si="31"/>
        <v>0.2587559126929502</v>
      </c>
      <c r="CL51" s="5">
        <f t="shared" si="31"/>
        <v>0.23838776416020613</v>
      </c>
      <c r="CM51" s="5">
        <f t="shared" si="31"/>
        <v>0.24267520700107315</v>
      </c>
      <c r="CN51" s="5">
        <f t="shared" si="31"/>
        <v>0.22717345880265238</v>
      </c>
      <c r="CO51" s="5">
        <f t="shared" si="31"/>
        <v>0.2107533855538093</v>
      </c>
      <c r="CP51" s="5">
        <f t="shared" si="31"/>
        <v>0.1824970424914918</v>
      </c>
      <c r="CQ51" s="5">
        <f t="shared" si="31"/>
        <v>0.1796012544440304</v>
      </c>
      <c r="CR51" s="5">
        <f t="shared" si="31"/>
        <v>0.15822942090150227</v>
      </c>
      <c r="CS51" s="5">
        <f t="shared" si="31"/>
        <v>0.1505056171432333</v>
      </c>
      <c r="CT51" s="5">
        <f t="shared" si="31"/>
        <v>0.1385110106013221</v>
      </c>
      <c r="CU51" s="5">
        <f t="shared" si="31"/>
        <v>0.14616819335289644</v>
      </c>
      <c r="CV51" s="5">
        <f t="shared" si="31"/>
        <v>0.1306650732731678</v>
      </c>
      <c r="CW51" s="5">
        <f t="shared" si="31"/>
        <v>0.1401947033130968</v>
      </c>
      <c r="CX51" s="5">
        <f t="shared" si="31"/>
        <v>0.15519583702947415</v>
      </c>
      <c r="CY51" s="5">
        <f t="shared" si="31"/>
        <v>0.2004373163539439</v>
      </c>
      <c r="CZ51" s="5">
        <f t="shared" si="31"/>
        <v>0.19553704776166048</v>
      </c>
      <c r="DA51" s="5">
        <f>DA49/DA48-1</f>
        <v>0.2025394653851771</v>
      </c>
      <c r="DB51" s="5">
        <f t="shared" si="31"/>
        <v>-1</v>
      </c>
      <c r="DC51" s="5">
        <f t="shared" si="31"/>
        <v>-1</v>
      </c>
      <c r="DD51" s="5">
        <f t="shared" si="31"/>
        <v>-1</v>
      </c>
      <c r="DE51" s="5">
        <f t="shared" si="31"/>
        <v>-1</v>
      </c>
      <c r="DF51" s="5">
        <f t="shared" si="31"/>
        <v>-1</v>
      </c>
      <c r="DG51" s="5">
        <f t="shared" si="31"/>
        <v>-1</v>
      </c>
      <c r="DH51" s="5">
        <f t="shared" si="31"/>
        <v>-1</v>
      </c>
      <c r="DI51" s="5">
        <f t="shared" si="31"/>
        <v>-1</v>
      </c>
      <c r="DJ51" s="5">
        <f t="shared" si="31"/>
        <v>-1</v>
      </c>
      <c r="DK51" s="5">
        <f t="shared" si="31"/>
        <v>-1</v>
      </c>
      <c r="DL51" s="5">
        <f t="shared" si="31"/>
        <v>-1</v>
      </c>
    </row>
    <row r="52" spans="1:123" s="18" customFormat="1" ht="12.75">
      <c r="A52" s="17" t="s">
        <v>31</v>
      </c>
      <c r="B52" s="18">
        <v>112693</v>
      </c>
      <c r="C52" s="18">
        <v>226511</v>
      </c>
      <c r="D52" s="18">
        <v>226511</v>
      </c>
      <c r="E52" s="18">
        <v>227641</v>
      </c>
      <c r="F52" s="18">
        <v>227641</v>
      </c>
      <c r="G52" s="18">
        <v>228776</v>
      </c>
      <c r="H52" s="18">
        <v>228776</v>
      </c>
      <c r="I52" s="18">
        <v>229917</v>
      </c>
      <c r="J52" s="18">
        <v>229917</v>
      </c>
      <c r="K52" s="18">
        <v>231064</v>
      </c>
      <c r="L52" s="18">
        <v>231064</v>
      </c>
      <c r="M52" s="18">
        <v>232216</v>
      </c>
      <c r="N52" s="18">
        <v>232216</v>
      </c>
      <c r="O52" s="18">
        <v>233374</v>
      </c>
      <c r="P52" s="18">
        <v>233374</v>
      </c>
      <c r="Q52" s="18">
        <v>234538</v>
      </c>
      <c r="R52" s="18">
        <v>234538</v>
      </c>
      <c r="S52" s="18">
        <v>235708</v>
      </c>
      <c r="T52" s="18">
        <v>235708</v>
      </c>
      <c r="U52" s="18">
        <v>236884</v>
      </c>
      <c r="V52" s="18">
        <v>236884</v>
      </c>
      <c r="W52" s="18">
        <v>238065</v>
      </c>
      <c r="X52" s="18">
        <v>238065</v>
      </c>
      <c r="Y52" s="18">
        <v>239253</v>
      </c>
      <c r="Z52" s="18">
        <v>239253</v>
      </c>
      <c r="AA52" s="18">
        <v>240446</v>
      </c>
      <c r="AB52" s="18">
        <v>240446</v>
      </c>
      <c r="AC52" s="18">
        <v>241645</v>
      </c>
      <c r="AD52" s="18">
        <v>241645</v>
      </c>
      <c r="AE52" s="18">
        <v>242850</v>
      </c>
      <c r="AF52" s="18">
        <v>242850</v>
      </c>
      <c r="AG52" s="18">
        <v>244062</v>
      </c>
      <c r="AH52" s="18">
        <v>244062</v>
      </c>
      <c r="AI52" s="18">
        <v>245279</v>
      </c>
      <c r="AJ52" s="18">
        <v>245279</v>
      </c>
      <c r="AK52" s="18">
        <v>246502</v>
      </c>
      <c r="AL52" s="18">
        <v>246502</v>
      </c>
      <c r="AM52" s="18">
        <v>247732</v>
      </c>
      <c r="AN52" s="18">
        <v>247732</v>
      </c>
      <c r="AO52" s="18">
        <v>248967</v>
      </c>
      <c r="AP52" s="18">
        <v>247967</v>
      </c>
      <c r="AQ52" s="18">
        <f>AR18+AR19</f>
        <v>250209</v>
      </c>
      <c r="AR52" s="18">
        <f>AQ52</f>
        <v>250209</v>
      </c>
      <c r="AS52" s="18">
        <f>(AT18+AT19)*2</f>
        <v>251457</v>
      </c>
      <c r="AT52" s="18">
        <f>AS52</f>
        <v>251457</v>
      </c>
      <c r="AU52" s="18">
        <f>(AV18+AV19)*2</f>
        <v>252710</v>
      </c>
      <c r="AV52" s="18">
        <f>AU52</f>
        <v>252710</v>
      </c>
      <c r="AW52" s="18">
        <f>(AX18+AX19)*2</f>
        <v>253971</v>
      </c>
      <c r="AX52" s="18">
        <f>AW52</f>
        <v>253971</v>
      </c>
      <c r="AY52" s="18">
        <f>(AZ18+AZ19)*2</f>
        <v>255239</v>
      </c>
      <c r="AZ52" s="18">
        <f>AY52</f>
        <v>255239</v>
      </c>
      <c r="BA52" s="18">
        <f>(BB18+BB19)*2</f>
        <v>256512</v>
      </c>
      <c r="BB52" s="18">
        <f>BA52</f>
        <v>256512</v>
      </c>
      <c r="BC52" s="18">
        <f>(BD18+BD19)*2</f>
        <v>257790</v>
      </c>
      <c r="BD52" s="18">
        <f>BC52</f>
        <v>257790</v>
      </c>
      <c r="BE52" s="18">
        <f>(BF18+BF19)*2</f>
        <v>259076</v>
      </c>
      <c r="BF52" s="18">
        <f>BE52</f>
        <v>259076</v>
      </c>
      <c r="BG52" s="18">
        <f>(BH18+BH19)*2</f>
        <v>260368</v>
      </c>
      <c r="BH52" s="18">
        <f>BG52</f>
        <v>260368</v>
      </c>
      <c r="BI52" s="18">
        <f>(BJ18+BJ19)*2</f>
        <v>261667</v>
      </c>
      <c r="BJ52" s="18">
        <f>BI52</f>
        <v>261667</v>
      </c>
      <c r="BK52" s="18">
        <f>(BL18+BL19)*2</f>
        <v>262972</v>
      </c>
      <c r="BL52" s="18">
        <f>BK52</f>
        <v>262972</v>
      </c>
      <c r="BM52" s="18">
        <f>(BN18+BN19)*2</f>
        <v>264285</v>
      </c>
      <c r="BN52" s="18">
        <f>BM52</f>
        <v>264285</v>
      </c>
      <c r="BO52" s="18">
        <f>(BP18+BP19)*2</f>
        <v>265601</v>
      </c>
      <c r="BP52" s="18">
        <f>BO52</f>
        <v>265601</v>
      </c>
      <c r="BQ52" s="18">
        <f>(BR18+BR19)*2</f>
        <v>266927</v>
      </c>
      <c r="BR52" s="18">
        <f>BQ52</f>
        <v>266927</v>
      </c>
      <c r="BS52" s="18">
        <f>(BT18+BT19)*2</f>
        <v>268257</v>
      </c>
      <c r="BT52" s="18">
        <f>BS52</f>
        <v>268257</v>
      </c>
      <c r="BU52" s="18">
        <f>(BV18+BV19)*2</f>
        <v>269595</v>
      </c>
      <c r="BV52" s="18">
        <f>BU52</f>
        <v>269595</v>
      </c>
      <c r="BW52" s="18">
        <f>(BX18+BX19)*2</f>
        <v>270941</v>
      </c>
      <c r="BX52" s="18">
        <f>BW52</f>
        <v>270941</v>
      </c>
      <c r="BY52" s="18">
        <f>(BZ18+BZ19)*2</f>
        <v>272291</v>
      </c>
      <c r="BZ52" s="18">
        <f>BY52</f>
        <v>272291</v>
      </c>
      <c r="CA52" s="18">
        <f>(CB18+CB19)*2</f>
        <v>273651</v>
      </c>
      <c r="CB52" s="18">
        <f>CA52</f>
        <v>273651</v>
      </c>
      <c r="CC52" s="18">
        <f>(CD18+CD19)*2</f>
        <v>275015</v>
      </c>
      <c r="CD52" s="18">
        <f>CC52</f>
        <v>275015</v>
      </c>
      <c r="CE52" s="18">
        <f>(CF18+CF19)*2</f>
        <v>276386</v>
      </c>
      <c r="CF52" s="18">
        <f>CE52</f>
        <v>276386</v>
      </c>
      <c r="CG52" s="18">
        <f>(CH18+CH19)*2</f>
        <v>277764</v>
      </c>
      <c r="CH52" s="18">
        <f>CG52</f>
        <v>277764</v>
      </c>
      <c r="CI52" s="18">
        <f>(CJ18+CJ19)*2</f>
        <v>279150</v>
      </c>
      <c r="CJ52" s="18">
        <f>CI52</f>
        <v>279150</v>
      </c>
      <c r="CK52" s="18">
        <f>(CL18+CL19)*2</f>
        <v>280543</v>
      </c>
      <c r="CL52" s="18">
        <f>CK52</f>
        <v>280543</v>
      </c>
      <c r="CM52" s="18">
        <f>(CN18+CN19)*2</f>
        <v>281941</v>
      </c>
      <c r="CN52" s="18">
        <f>CM52</f>
        <v>281941</v>
      </c>
      <c r="CO52" s="18">
        <f>(CP18+CP19)*2</f>
        <v>283347</v>
      </c>
      <c r="CP52" s="18">
        <f>CO52</f>
        <v>283347</v>
      </c>
      <c r="CQ52" s="18">
        <f>(CR18+CR19)*2</f>
        <v>284761</v>
      </c>
      <c r="CR52" s="18">
        <f>CQ52</f>
        <v>284761</v>
      </c>
      <c r="CS52" s="18">
        <f>(CT18+CT19)*2</f>
        <v>286181</v>
      </c>
      <c r="CT52" s="18">
        <f>CS52</f>
        <v>286181</v>
      </c>
      <c r="CU52" s="18">
        <f>(CV18+CV19)*2</f>
        <v>287608</v>
      </c>
      <c r="CV52" s="18">
        <f>CU52</f>
        <v>287608</v>
      </c>
      <c r="CW52" s="18">
        <f>(CX18+CX19)*2</f>
        <v>289044</v>
      </c>
      <c r="CX52" s="18">
        <f>CW52</f>
        <v>289044</v>
      </c>
      <c r="CY52" s="18">
        <f>(CZ18+CZ19)*2</f>
        <v>290486</v>
      </c>
      <c r="CZ52" s="18">
        <f>CY52</f>
        <v>290486</v>
      </c>
      <c r="DA52" s="18">
        <f>(DB18+DB19)*2</f>
        <v>291934</v>
      </c>
      <c r="DB52" s="18">
        <f>DA52</f>
        <v>291934</v>
      </c>
      <c r="DC52" s="18">
        <f>(DD18+DD19)*2</f>
        <v>293390</v>
      </c>
      <c r="DD52" s="18">
        <f>DC52</f>
        <v>293390</v>
      </c>
      <c r="DE52" s="18">
        <f>(DF18+DF19)*2</f>
        <v>294852</v>
      </c>
      <c r="DF52" s="18">
        <f>DE52</f>
        <v>294852</v>
      </c>
      <c r="DG52" s="18">
        <f>(DH18+DH19)*2</f>
        <v>296323</v>
      </c>
      <c r="DH52" s="18">
        <f>DG52</f>
        <v>296323</v>
      </c>
      <c r="DI52" s="18">
        <f>(DJ18+DJ19)*2</f>
        <v>297801</v>
      </c>
      <c r="DJ52" s="18">
        <f>DI52</f>
        <v>297801</v>
      </c>
      <c r="DK52" s="18">
        <f>(DL18+DL19)*2</f>
        <v>299286</v>
      </c>
      <c r="DL52" s="18">
        <f>DK52</f>
        <v>299286</v>
      </c>
      <c r="DM52" s="18">
        <f>(DN18+DN19)*2</f>
        <v>300780</v>
      </c>
      <c r="DN52" s="18">
        <f>DM52</f>
        <v>300780</v>
      </c>
      <c r="DO52" s="18">
        <f>(DP18+DP19)*2</f>
        <v>302279</v>
      </c>
      <c r="DP52" s="18">
        <f>DO52</f>
        <v>302279</v>
      </c>
      <c r="DQ52" s="18">
        <f>(DR18+DR19)*2</f>
        <v>303788</v>
      </c>
      <c r="DR52" s="18">
        <f>DQ52</f>
        <v>303788</v>
      </c>
      <c r="DS52" s="18">
        <f>(DT18+DT19)*2</f>
        <v>0</v>
      </c>
    </row>
    <row r="53" spans="1:256" s="3" customFormat="1" ht="12.75">
      <c r="A53" s="15" t="s">
        <v>2</v>
      </c>
      <c r="B53" s="4">
        <f aca="true" t="shared" si="32" ref="B53:AK53">B22</f>
        <v>156678</v>
      </c>
      <c r="C53" s="4">
        <f t="shared" si="32"/>
        <v>157638</v>
      </c>
      <c r="D53" s="4">
        <f t="shared" si="32"/>
        <v>160775</v>
      </c>
      <c r="E53" s="4">
        <f t="shared" si="32"/>
        <v>164486</v>
      </c>
      <c r="F53" s="4">
        <f t="shared" si="32"/>
        <v>168962</v>
      </c>
      <c r="G53" s="4">
        <f t="shared" si="32"/>
        <v>169897</v>
      </c>
      <c r="H53" s="4">
        <f t="shared" si="32"/>
        <v>174262</v>
      </c>
      <c r="I53" s="4">
        <f t="shared" si="32"/>
        <v>177380</v>
      </c>
      <c r="J53" s="4">
        <f t="shared" si="32"/>
        <v>181286</v>
      </c>
      <c r="K53" s="4">
        <f t="shared" si="32"/>
        <v>183195</v>
      </c>
      <c r="L53" s="4">
        <f t="shared" si="32"/>
        <v>186960</v>
      </c>
      <c r="M53" s="4">
        <f t="shared" si="32"/>
        <v>190305</v>
      </c>
      <c r="N53" s="4">
        <f t="shared" si="32"/>
        <v>194158</v>
      </c>
      <c r="O53" s="4">
        <f t="shared" si="32"/>
        <v>195246</v>
      </c>
      <c r="P53" s="4">
        <f t="shared" si="32"/>
        <v>198356</v>
      </c>
      <c r="Q53" s="4">
        <f t="shared" si="32"/>
        <v>200423</v>
      </c>
      <c r="R53" s="4">
        <f t="shared" si="32"/>
        <v>200958</v>
      </c>
      <c r="S53" s="4">
        <f t="shared" si="32"/>
        <v>201648</v>
      </c>
      <c r="T53" s="4">
        <f t="shared" si="32"/>
        <v>203925</v>
      </c>
      <c r="U53" s="4">
        <f t="shared" si="32"/>
        <v>205170</v>
      </c>
      <c r="V53" s="4">
        <f t="shared" si="32"/>
        <v>206478</v>
      </c>
      <c r="W53" s="4">
        <f t="shared" si="32"/>
        <v>208412</v>
      </c>
      <c r="X53" s="4">
        <f t="shared" si="32"/>
        <v>208109</v>
      </c>
      <c r="Y53" s="4">
        <f t="shared" si="32"/>
        <v>209250</v>
      </c>
      <c r="Z53" s="4">
        <f t="shared" si="32"/>
        <v>214166</v>
      </c>
      <c r="AA53" s="4">
        <f t="shared" si="32"/>
        <v>211879</v>
      </c>
      <c r="AB53" s="4">
        <f t="shared" si="32"/>
        <v>215235</v>
      </c>
      <c r="AC53" s="4">
        <f t="shared" si="32"/>
        <v>216560</v>
      </c>
      <c r="AD53" s="4">
        <f t="shared" si="32"/>
        <v>213923</v>
      </c>
      <c r="AE53" s="4">
        <f t="shared" si="32"/>
        <v>217577</v>
      </c>
      <c r="AF53" s="4">
        <f t="shared" si="32"/>
        <v>214988</v>
      </c>
      <c r="AG53" s="4">
        <f t="shared" si="32"/>
        <v>213402</v>
      </c>
      <c r="AH53" s="4">
        <f t="shared" si="32"/>
        <v>215051</v>
      </c>
      <c r="AI53" s="4">
        <f t="shared" si="32"/>
        <v>218790</v>
      </c>
      <c r="AJ53" s="4">
        <f t="shared" si="32"/>
        <v>224117</v>
      </c>
      <c r="AK53" s="4">
        <f t="shared" si="32"/>
        <v>217498</v>
      </c>
      <c r="AL53" s="4">
        <f>AL22</f>
        <v>218092</v>
      </c>
      <c r="AM53" s="4">
        <f>AM22</f>
        <v>230040</v>
      </c>
      <c r="AN53" s="4">
        <f aca="true" t="shared" si="33" ref="AN53:CY53">AN22</f>
        <v>229957</v>
      </c>
      <c r="AO53" s="4">
        <f t="shared" si="33"/>
        <v>218238</v>
      </c>
      <c r="AP53" s="4">
        <f t="shared" si="33"/>
        <v>222138</v>
      </c>
      <c r="AQ53" s="4">
        <f t="shared" si="33"/>
        <v>235574</v>
      </c>
      <c r="AR53" s="4">
        <f t="shared" si="33"/>
        <v>235606</v>
      </c>
      <c r="AS53" s="4">
        <f t="shared" si="33"/>
        <v>229240</v>
      </c>
      <c r="AT53" s="4">
        <f t="shared" si="33"/>
        <v>235909</v>
      </c>
      <c r="AU53" s="4">
        <f t="shared" si="33"/>
        <v>241349</v>
      </c>
      <c r="AV53" s="4">
        <f t="shared" si="33"/>
        <v>242747</v>
      </c>
      <c r="AW53" s="4">
        <f t="shared" si="33"/>
        <v>236086</v>
      </c>
      <c r="AX53" s="4">
        <f t="shared" si="33"/>
        <v>243558</v>
      </c>
      <c r="AY53" s="4">
        <f t="shared" si="33"/>
        <v>251680</v>
      </c>
      <c r="AZ53" s="4">
        <f t="shared" si="33"/>
        <v>253130</v>
      </c>
      <c r="BA53" s="4">
        <f t="shared" si="33"/>
        <v>246987</v>
      </c>
      <c r="BB53" s="4">
        <f t="shared" si="33"/>
        <v>255898</v>
      </c>
      <c r="BC53" s="4">
        <f t="shared" si="33"/>
        <v>203099</v>
      </c>
      <c r="BD53" s="4">
        <f t="shared" si="33"/>
        <v>204761</v>
      </c>
      <c r="BE53" s="4">
        <f t="shared" si="33"/>
        <v>205532</v>
      </c>
      <c r="BF53" s="4">
        <f t="shared" si="33"/>
        <v>205536</v>
      </c>
      <c r="BG53" s="4">
        <f t="shared" si="33"/>
        <v>228184</v>
      </c>
      <c r="BH53" s="4">
        <f t="shared" si="33"/>
        <v>211895</v>
      </c>
      <c r="BI53" s="4">
        <f t="shared" si="33"/>
        <v>212523</v>
      </c>
      <c r="BJ53" s="4">
        <f t="shared" si="33"/>
        <v>213297</v>
      </c>
      <c r="BK53" s="4">
        <f t="shared" si="33"/>
        <v>212665</v>
      </c>
      <c r="BL53" s="4">
        <f t="shared" si="33"/>
        <v>211556</v>
      </c>
      <c r="BM53" s="4">
        <f t="shared" si="33"/>
        <v>213549</v>
      </c>
      <c r="BN53" s="4">
        <f t="shared" si="33"/>
        <v>213931</v>
      </c>
      <c r="BO53" s="4">
        <f t="shared" si="33"/>
        <v>221263</v>
      </c>
      <c r="BP53" s="4">
        <f t="shared" si="33"/>
        <v>224509</v>
      </c>
      <c r="BQ53" s="4">
        <f t="shared" si="33"/>
        <v>224688</v>
      </c>
      <c r="BR53" s="4">
        <f t="shared" si="33"/>
        <v>225096</v>
      </c>
      <c r="BS53" s="4">
        <f t="shared" si="33"/>
        <v>231909</v>
      </c>
      <c r="BT53" s="4">
        <f t="shared" si="33"/>
        <v>232563</v>
      </c>
      <c r="BU53" s="4">
        <f t="shared" si="33"/>
        <v>233910</v>
      </c>
      <c r="BV53" s="4">
        <f t="shared" si="33"/>
        <v>231680</v>
      </c>
      <c r="BW53" s="4">
        <f t="shared" si="33"/>
        <v>225653</v>
      </c>
      <c r="BX53" s="4">
        <f t="shared" si="33"/>
        <v>229597</v>
      </c>
      <c r="BY53" s="4">
        <f t="shared" si="33"/>
        <v>231904</v>
      </c>
      <c r="BZ53" s="4">
        <f t="shared" si="33"/>
        <v>230915</v>
      </c>
      <c r="CA53" s="4">
        <f t="shared" si="33"/>
        <v>236597</v>
      </c>
      <c r="CB53" s="4">
        <f t="shared" si="33"/>
        <v>249431</v>
      </c>
      <c r="CC53" s="4">
        <f t="shared" si="33"/>
        <v>240486</v>
      </c>
      <c r="CD53" s="4">
        <f t="shared" si="33"/>
        <v>229273</v>
      </c>
      <c r="CE53" s="4">
        <f t="shared" si="33"/>
        <v>251826</v>
      </c>
      <c r="CF53" s="4">
        <f t="shared" si="33"/>
        <v>242534</v>
      </c>
      <c r="CG53" s="4">
        <f t="shared" si="33"/>
        <v>239597</v>
      </c>
      <c r="CH53" s="4">
        <f t="shared" si="33"/>
        <v>244352</v>
      </c>
      <c r="CI53" s="4">
        <f t="shared" si="33"/>
        <v>241667</v>
      </c>
      <c r="CJ53" s="4">
        <f t="shared" si="33"/>
        <v>242581</v>
      </c>
      <c r="CK53" s="4">
        <f t="shared" si="33"/>
        <v>243437</v>
      </c>
      <c r="CL53" s="4">
        <f t="shared" si="33"/>
        <v>242499</v>
      </c>
      <c r="CM53" s="4">
        <f t="shared" si="33"/>
        <v>241429</v>
      </c>
      <c r="CN53" s="4">
        <f t="shared" si="33"/>
        <v>240635</v>
      </c>
      <c r="CO53" s="4">
        <f t="shared" si="33"/>
        <v>237221</v>
      </c>
      <c r="CP53" s="4">
        <f t="shared" si="33"/>
        <v>231120</v>
      </c>
      <c r="CQ53" s="4">
        <f t="shared" si="33"/>
        <v>230183</v>
      </c>
      <c r="CR53" s="4">
        <f t="shared" si="33"/>
        <v>232876</v>
      </c>
      <c r="CS53" s="4">
        <f t="shared" si="33"/>
        <v>223969</v>
      </c>
      <c r="CT53" s="4">
        <f t="shared" si="33"/>
        <v>223874</v>
      </c>
      <c r="CU53" s="4">
        <f t="shared" si="33"/>
        <v>222265</v>
      </c>
      <c r="CV53" s="4">
        <f t="shared" si="33"/>
        <v>222265</v>
      </c>
      <c r="CW53" s="4">
        <f t="shared" si="33"/>
        <v>237130</v>
      </c>
      <c r="CX53" s="4">
        <f t="shared" si="33"/>
        <v>237095</v>
      </c>
      <c r="CY53" s="4">
        <f t="shared" si="33"/>
        <v>249615</v>
      </c>
      <c r="CZ53" s="4">
        <f aca="true" t="shared" si="34" ref="CZ53:FK53">CZ22</f>
        <v>241489</v>
      </c>
      <c r="DA53" s="4">
        <f>DA22</f>
        <v>240082</v>
      </c>
      <c r="DB53" s="4">
        <f t="shared" si="34"/>
        <v>0</v>
      </c>
      <c r="DC53" s="4">
        <f t="shared" si="34"/>
        <v>0</v>
      </c>
      <c r="DD53" s="4">
        <f t="shared" si="34"/>
        <v>0</v>
      </c>
      <c r="DE53" s="4">
        <f t="shared" si="34"/>
        <v>0</v>
      </c>
      <c r="DF53" s="4">
        <f t="shared" si="34"/>
        <v>0</v>
      </c>
      <c r="DG53" s="4">
        <f t="shared" si="34"/>
        <v>0</v>
      </c>
      <c r="DH53" s="4">
        <f t="shared" si="34"/>
        <v>0</v>
      </c>
      <c r="DI53" s="4">
        <f t="shared" si="34"/>
        <v>0</v>
      </c>
      <c r="DJ53" s="4">
        <f t="shared" si="34"/>
        <v>0</v>
      </c>
      <c r="DK53" s="4">
        <f t="shared" si="34"/>
        <v>0</v>
      </c>
      <c r="DL53" s="4">
        <f t="shared" si="34"/>
        <v>0</v>
      </c>
      <c r="DM53" s="4">
        <f t="shared" si="34"/>
        <v>0</v>
      </c>
      <c r="DN53" s="4">
        <f t="shared" si="34"/>
        <v>0</v>
      </c>
      <c r="DO53" s="4">
        <f t="shared" si="34"/>
        <v>0</v>
      </c>
      <c r="DP53" s="4">
        <f t="shared" si="34"/>
        <v>0</v>
      </c>
      <c r="DQ53" s="4">
        <f t="shared" si="34"/>
        <v>0</v>
      </c>
      <c r="DR53" s="4">
        <f t="shared" si="34"/>
        <v>0</v>
      </c>
      <c r="DS53" s="4">
        <f t="shared" si="34"/>
        <v>0</v>
      </c>
      <c r="DT53" s="4">
        <f t="shared" si="34"/>
        <v>0</v>
      </c>
      <c r="DU53" s="4">
        <f t="shared" si="34"/>
        <v>0</v>
      </c>
      <c r="DV53" s="4">
        <f t="shared" si="34"/>
        <v>0</v>
      </c>
      <c r="DW53" s="4">
        <f t="shared" si="34"/>
        <v>0</v>
      </c>
      <c r="DX53" s="4">
        <f t="shared" si="34"/>
        <v>0</v>
      </c>
      <c r="DY53" s="4">
        <f t="shared" si="34"/>
        <v>0</v>
      </c>
      <c r="DZ53" s="4">
        <f t="shared" si="34"/>
        <v>0</v>
      </c>
      <c r="EA53" s="4">
        <f t="shared" si="34"/>
        <v>0</v>
      </c>
      <c r="EB53" s="4">
        <f t="shared" si="34"/>
        <v>0</v>
      </c>
      <c r="EC53" s="4">
        <f t="shared" si="34"/>
        <v>0</v>
      </c>
      <c r="ED53" s="4">
        <f t="shared" si="34"/>
        <v>0</v>
      </c>
      <c r="EE53" s="4">
        <f t="shared" si="34"/>
        <v>0</v>
      </c>
      <c r="EF53" s="4">
        <f t="shared" si="34"/>
        <v>0</v>
      </c>
      <c r="EG53" s="4">
        <f t="shared" si="34"/>
        <v>0</v>
      </c>
      <c r="EH53" s="4">
        <f t="shared" si="34"/>
        <v>0</v>
      </c>
      <c r="EI53" s="4">
        <f t="shared" si="34"/>
        <v>0</v>
      </c>
      <c r="EJ53" s="4">
        <f t="shared" si="34"/>
        <v>0</v>
      </c>
      <c r="EK53" s="4">
        <f t="shared" si="34"/>
        <v>0</v>
      </c>
      <c r="EL53" s="4">
        <f t="shared" si="34"/>
        <v>0</v>
      </c>
      <c r="EM53" s="4">
        <f t="shared" si="34"/>
        <v>0</v>
      </c>
      <c r="EN53" s="4">
        <f t="shared" si="34"/>
        <v>0</v>
      </c>
      <c r="EO53" s="4">
        <f t="shared" si="34"/>
        <v>0</v>
      </c>
      <c r="EP53" s="4">
        <f t="shared" si="34"/>
        <v>0</v>
      </c>
      <c r="EQ53" s="4">
        <f t="shared" si="34"/>
        <v>0</v>
      </c>
      <c r="ER53" s="4">
        <f t="shared" si="34"/>
        <v>0</v>
      </c>
      <c r="ES53" s="4">
        <f t="shared" si="34"/>
        <v>0</v>
      </c>
      <c r="ET53" s="4">
        <f t="shared" si="34"/>
        <v>0</v>
      </c>
      <c r="EU53" s="4">
        <f t="shared" si="34"/>
        <v>0</v>
      </c>
      <c r="EV53" s="4">
        <f t="shared" si="34"/>
        <v>0</v>
      </c>
      <c r="EW53" s="4">
        <f t="shared" si="34"/>
        <v>0</v>
      </c>
      <c r="EX53" s="4">
        <f t="shared" si="34"/>
        <v>0</v>
      </c>
      <c r="EY53" s="4">
        <f t="shared" si="34"/>
        <v>0</v>
      </c>
      <c r="EZ53" s="4">
        <f t="shared" si="34"/>
        <v>0</v>
      </c>
      <c r="FA53" s="4">
        <f t="shared" si="34"/>
        <v>0</v>
      </c>
      <c r="FB53" s="4">
        <f t="shared" si="34"/>
        <v>0</v>
      </c>
      <c r="FC53" s="4">
        <f t="shared" si="34"/>
        <v>0</v>
      </c>
      <c r="FD53" s="4">
        <f t="shared" si="34"/>
        <v>0</v>
      </c>
      <c r="FE53" s="4">
        <f t="shared" si="34"/>
        <v>0</v>
      </c>
      <c r="FF53" s="4">
        <f t="shared" si="34"/>
        <v>0</v>
      </c>
      <c r="FG53" s="4">
        <f t="shared" si="34"/>
        <v>0</v>
      </c>
      <c r="FH53" s="4">
        <f t="shared" si="34"/>
        <v>0</v>
      </c>
      <c r="FI53" s="4">
        <f t="shared" si="34"/>
        <v>0</v>
      </c>
      <c r="FJ53" s="4">
        <f t="shared" si="34"/>
        <v>0</v>
      </c>
      <c r="FK53" s="4">
        <f t="shared" si="34"/>
        <v>0</v>
      </c>
      <c r="FL53" s="4">
        <f aca="true" t="shared" si="35" ref="FL53:HW53">FL22</f>
        <v>0</v>
      </c>
      <c r="FM53" s="4">
        <f t="shared" si="35"/>
        <v>0</v>
      </c>
      <c r="FN53" s="4">
        <f t="shared" si="35"/>
        <v>0</v>
      </c>
      <c r="FO53" s="4">
        <f t="shared" si="35"/>
        <v>0</v>
      </c>
      <c r="FP53" s="4">
        <f t="shared" si="35"/>
        <v>0</v>
      </c>
      <c r="FQ53" s="4">
        <f t="shared" si="35"/>
        <v>0</v>
      </c>
      <c r="FR53" s="4">
        <f t="shared" si="35"/>
        <v>0</v>
      </c>
      <c r="FS53" s="4">
        <f t="shared" si="35"/>
        <v>0</v>
      </c>
      <c r="FT53" s="4">
        <f t="shared" si="35"/>
        <v>0</v>
      </c>
      <c r="FU53" s="4">
        <f t="shared" si="35"/>
        <v>0</v>
      </c>
      <c r="FV53" s="4">
        <f t="shared" si="35"/>
        <v>0</v>
      </c>
      <c r="FW53" s="4">
        <f t="shared" si="35"/>
        <v>0</v>
      </c>
      <c r="FX53" s="4">
        <f t="shared" si="35"/>
        <v>0</v>
      </c>
      <c r="FY53" s="4">
        <f t="shared" si="35"/>
        <v>0</v>
      </c>
      <c r="FZ53" s="4">
        <f t="shared" si="35"/>
        <v>0</v>
      </c>
      <c r="GA53" s="4">
        <f t="shared" si="35"/>
        <v>0</v>
      </c>
      <c r="GB53" s="4">
        <f t="shared" si="35"/>
        <v>0</v>
      </c>
      <c r="GC53" s="4">
        <f t="shared" si="35"/>
        <v>0</v>
      </c>
      <c r="GD53" s="4">
        <f t="shared" si="35"/>
        <v>0</v>
      </c>
      <c r="GE53" s="4">
        <f t="shared" si="35"/>
        <v>0</v>
      </c>
      <c r="GF53" s="4">
        <f t="shared" si="35"/>
        <v>0</v>
      </c>
      <c r="GG53" s="4">
        <f t="shared" si="35"/>
        <v>0</v>
      </c>
      <c r="GH53" s="4">
        <f t="shared" si="35"/>
        <v>0</v>
      </c>
      <c r="GI53" s="4">
        <f t="shared" si="35"/>
        <v>0</v>
      </c>
      <c r="GJ53" s="4">
        <f t="shared" si="35"/>
        <v>0</v>
      </c>
      <c r="GK53" s="4">
        <f t="shared" si="35"/>
        <v>0</v>
      </c>
      <c r="GL53" s="4">
        <f t="shared" si="35"/>
        <v>0</v>
      </c>
      <c r="GM53" s="4">
        <f t="shared" si="35"/>
        <v>0</v>
      </c>
      <c r="GN53" s="4">
        <f t="shared" si="35"/>
        <v>0</v>
      </c>
      <c r="GO53" s="4">
        <f t="shared" si="35"/>
        <v>0</v>
      </c>
      <c r="GP53" s="4">
        <f t="shared" si="35"/>
        <v>0</v>
      </c>
      <c r="GQ53" s="4">
        <f t="shared" si="35"/>
        <v>0</v>
      </c>
      <c r="GR53" s="4">
        <f t="shared" si="35"/>
        <v>0</v>
      </c>
      <c r="GS53" s="4">
        <f t="shared" si="35"/>
        <v>0</v>
      </c>
      <c r="GT53" s="4">
        <f t="shared" si="35"/>
        <v>0</v>
      </c>
      <c r="GU53" s="4">
        <f t="shared" si="35"/>
        <v>0</v>
      </c>
      <c r="GV53" s="4">
        <f t="shared" si="35"/>
        <v>0</v>
      </c>
      <c r="GW53" s="4">
        <f t="shared" si="35"/>
        <v>0</v>
      </c>
      <c r="GX53" s="4">
        <f t="shared" si="35"/>
        <v>0</v>
      </c>
      <c r="GY53" s="4">
        <f t="shared" si="35"/>
        <v>0</v>
      </c>
      <c r="GZ53" s="4">
        <f t="shared" si="35"/>
        <v>0</v>
      </c>
      <c r="HA53" s="4">
        <f t="shared" si="35"/>
        <v>0</v>
      </c>
      <c r="HB53" s="4">
        <f t="shared" si="35"/>
        <v>0</v>
      </c>
      <c r="HC53" s="4">
        <f t="shared" si="35"/>
        <v>0</v>
      </c>
      <c r="HD53" s="4">
        <f t="shared" si="35"/>
        <v>0</v>
      </c>
      <c r="HE53" s="4">
        <f t="shared" si="35"/>
        <v>0</v>
      </c>
      <c r="HF53" s="4">
        <f t="shared" si="35"/>
        <v>0</v>
      </c>
      <c r="HG53" s="4">
        <f t="shared" si="35"/>
        <v>0</v>
      </c>
      <c r="HH53" s="4">
        <f t="shared" si="35"/>
        <v>0</v>
      </c>
      <c r="HI53" s="4">
        <f t="shared" si="35"/>
        <v>0</v>
      </c>
      <c r="HJ53" s="4">
        <f t="shared" si="35"/>
        <v>0</v>
      </c>
      <c r="HK53" s="4">
        <f t="shared" si="35"/>
        <v>0</v>
      </c>
      <c r="HL53" s="4">
        <f t="shared" si="35"/>
        <v>0</v>
      </c>
      <c r="HM53" s="4">
        <f t="shared" si="35"/>
        <v>0</v>
      </c>
      <c r="HN53" s="4">
        <f t="shared" si="35"/>
        <v>0</v>
      </c>
      <c r="HO53" s="4">
        <f t="shared" si="35"/>
        <v>0</v>
      </c>
      <c r="HP53" s="4">
        <f t="shared" si="35"/>
        <v>0</v>
      </c>
      <c r="HQ53" s="4">
        <f t="shared" si="35"/>
        <v>0</v>
      </c>
      <c r="HR53" s="4">
        <f t="shared" si="35"/>
        <v>0</v>
      </c>
      <c r="HS53" s="4">
        <f t="shared" si="35"/>
        <v>0</v>
      </c>
      <c r="HT53" s="4">
        <f t="shared" si="35"/>
        <v>0</v>
      </c>
      <c r="HU53" s="4">
        <f t="shared" si="35"/>
        <v>0</v>
      </c>
      <c r="HV53" s="4">
        <f t="shared" si="35"/>
        <v>0</v>
      </c>
      <c r="HW53" s="4">
        <f t="shared" si="35"/>
        <v>0</v>
      </c>
      <c r="HX53" s="4">
        <f aca="true" t="shared" si="36" ref="HX53:IV53">HX22</f>
        <v>0</v>
      </c>
      <c r="HY53" s="4">
        <f t="shared" si="36"/>
        <v>0</v>
      </c>
      <c r="HZ53" s="4">
        <f t="shared" si="36"/>
        <v>0</v>
      </c>
      <c r="IA53" s="4">
        <f t="shared" si="36"/>
        <v>0</v>
      </c>
      <c r="IB53" s="4">
        <f t="shared" si="36"/>
        <v>0</v>
      </c>
      <c r="IC53" s="4">
        <f t="shared" si="36"/>
        <v>0</v>
      </c>
      <c r="ID53" s="4">
        <f t="shared" si="36"/>
        <v>0</v>
      </c>
      <c r="IE53" s="4">
        <f t="shared" si="36"/>
        <v>0</v>
      </c>
      <c r="IF53" s="4">
        <f t="shared" si="36"/>
        <v>0</v>
      </c>
      <c r="IG53" s="4">
        <f t="shared" si="36"/>
        <v>0</v>
      </c>
      <c r="IH53" s="4">
        <f t="shared" si="36"/>
        <v>0</v>
      </c>
      <c r="II53" s="4">
        <f t="shared" si="36"/>
        <v>0</v>
      </c>
      <c r="IJ53" s="4">
        <f t="shared" si="36"/>
        <v>0</v>
      </c>
      <c r="IK53" s="4">
        <f t="shared" si="36"/>
        <v>0</v>
      </c>
      <c r="IL53" s="4">
        <f t="shared" si="36"/>
        <v>0</v>
      </c>
      <c r="IM53" s="4">
        <f t="shared" si="36"/>
        <v>0</v>
      </c>
      <c r="IN53" s="4">
        <f t="shared" si="36"/>
        <v>0</v>
      </c>
      <c r="IO53" s="4">
        <f t="shared" si="36"/>
        <v>0</v>
      </c>
      <c r="IP53" s="4">
        <f t="shared" si="36"/>
        <v>0</v>
      </c>
      <c r="IQ53" s="4">
        <f t="shared" si="36"/>
        <v>0</v>
      </c>
      <c r="IR53" s="4">
        <f t="shared" si="36"/>
        <v>0</v>
      </c>
      <c r="IS53" s="4">
        <f t="shared" si="36"/>
        <v>0</v>
      </c>
      <c r="IT53" s="4">
        <f t="shared" si="36"/>
        <v>0</v>
      </c>
      <c r="IU53" s="4">
        <f t="shared" si="36"/>
        <v>0</v>
      </c>
      <c r="IV53" s="4">
        <f t="shared" si="36"/>
        <v>0</v>
      </c>
    </row>
    <row r="54" spans="1:256" s="3" customFormat="1" ht="12.75">
      <c r="A54" s="15" t="s">
        <v>30</v>
      </c>
      <c r="B54" s="3">
        <v>0.0701</v>
      </c>
      <c r="C54" s="3">
        <f>B54</f>
        <v>0.0701</v>
      </c>
      <c r="D54" s="3">
        <f aca="true" t="shared" si="37" ref="D54:BO54">C54</f>
        <v>0.0701</v>
      </c>
      <c r="E54" s="3">
        <f t="shared" si="37"/>
        <v>0.0701</v>
      </c>
      <c r="F54" s="3">
        <f t="shared" si="37"/>
        <v>0.0701</v>
      </c>
      <c r="G54" s="3">
        <f t="shared" si="37"/>
        <v>0.0701</v>
      </c>
      <c r="H54" s="3">
        <f t="shared" si="37"/>
        <v>0.0701</v>
      </c>
      <c r="I54" s="3">
        <f t="shared" si="37"/>
        <v>0.0701</v>
      </c>
      <c r="J54" s="3">
        <f t="shared" si="37"/>
        <v>0.0701</v>
      </c>
      <c r="K54" s="3">
        <f t="shared" si="37"/>
        <v>0.0701</v>
      </c>
      <c r="L54" s="3">
        <f t="shared" si="37"/>
        <v>0.0701</v>
      </c>
      <c r="M54" s="3">
        <f t="shared" si="37"/>
        <v>0.0701</v>
      </c>
      <c r="N54" s="3">
        <f t="shared" si="37"/>
        <v>0.0701</v>
      </c>
      <c r="O54" s="3">
        <f t="shared" si="37"/>
        <v>0.0701</v>
      </c>
      <c r="P54" s="3">
        <f t="shared" si="37"/>
        <v>0.0701</v>
      </c>
      <c r="Q54" s="3">
        <f t="shared" si="37"/>
        <v>0.0701</v>
      </c>
      <c r="R54" s="3">
        <f t="shared" si="37"/>
        <v>0.0701</v>
      </c>
      <c r="S54" s="3">
        <f t="shared" si="37"/>
        <v>0.0701</v>
      </c>
      <c r="T54" s="3">
        <f t="shared" si="37"/>
        <v>0.0701</v>
      </c>
      <c r="U54" s="3">
        <f t="shared" si="37"/>
        <v>0.0701</v>
      </c>
      <c r="V54" s="3">
        <f t="shared" si="37"/>
        <v>0.0701</v>
      </c>
      <c r="W54" s="3">
        <f t="shared" si="37"/>
        <v>0.0701</v>
      </c>
      <c r="X54" s="3">
        <f t="shared" si="37"/>
        <v>0.0701</v>
      </c>
      <c r="Y54" s="3">
        <f t="shared" si="37"/>
        <v>0.0701</v>
      </c>
      <c r="Z54" s="3">
        <f t="shared" si="37"/>
        <v>0.0701</v>
      </c>
      <c r="AA54" s="3">
        <f t="shared" si="37"/>
        <v>0.0701</v>
      </c>
      <c r="AB54" s="3">
        <f t="shared" si="37"/>
        <v>0.0701</v>
      </c>
      <c r="AC54" s="3">
        <f t="shared" si="37"/>
        <v>0.0701</v>
      </c>
      <c r="AD54" s="3">
        <f t="shared" si="37"/>
        <v>0.0701</v>
      </c>
      <c r="AE54" s="3">
        <f t="shared" si="37"/>
        <v>0.0701</v>
      </c>
      <c r="AF54" s="3">
        <f t="shared" si="37"/>
        <v>0.0701</v>
      </c>
      <c r="AG54" s="3">
        <f t="shared" si="37"/>
        <v>0.0701</v>
      </c>
      <c r="AH54" s="3">
        <f t="shared" si="37"/>
        <v>0.0701</v>
      </c>
      <c r="AI54" s="3">
        <f t="shared" si="37"/>
        <v>0.0701</v>
      </c>
      <c r="AJ54" s="3">
        <f t="shared" si="37"/>
        <v>0.0701</v>
      </c>
      <c r="AK54" s="3">
        <f t="shared" si="37"/>
        <v>0.0701</v>
      </c>
      <c r="AL54" s="3">
        <f t="shared" si="37"/>
        <v>0.0701</v>
      </c>
      <c r="AM54" s="3">
        <f t="shared" si="37"/>
        <v>0.0701</v>
      </c>
      <c r="AN54" s="3">
        <f t="shared" si="37"/>
        <v>0.0701</v>
      </c>
      <c r="AO54" s="3">
        <f t="shared" si="37"/>
        <v>0.0701</v>
      </c>
      <c r="AP54" s="3">
        <f t="shared" si="37"/>
        <v>0.0701</v>
      </c>
      <c r="AQ54" s="3">
        <f t="shared" si="37"/>
        <v>0.0701</v>
      </c>
      <c r="AR54" s="3">
        <f t="shared" si="37"/>
        <v>0.0701</v>
      </c>
      <c r="AS54" s="3">
        <f t="shared" si="37"/>
        <v>0.0701</v>
      </c>
      <c r="AT54" s="3">
        <f t="shared" si="37"/>
        <v>0.0701</v>
      </c>
      <c r="AU54" s="3">
        <f t="shared" si="37"/>
        <v>0.0701</v>
      </c>
      <c r="AV54" s="3">
        <f t="shared" si="37"/>
        <v>0.0701</v>
      </c>
      <c r="AW54" s="3">
        <f t="shared" si="37"/>
        <v>0.0701</v>
      </c>
      <c r="AX54" s="3">
        <f t="shared" si="37"/>
        <v>0.0701</v>
      </c>
      <c r="AY54" s="3">
        <f t="shared" si="37"/>
        <v>0.0701</v>
      </c>
      <c r="AZ54" s="3">
        <f t="shared" si="37"/>
        <v>0.0701</v>
      </c>
      <c r="BA54" s="3">
        <f t="shared" si="37"/>
        <v>0.0701</v>
      </c>
      <c r="BB54" s="3">
        <f t="shared" si="37"/>
        <v>0.0701</v>
      </c>
      <c r="BC54" s="3">
        <f t="shared" si="37"/>
        <v>0.0701</v>
      </c>
      <c r="BD54" s="3">
        <f t="shared" si="37"/>
        <v>0.0701</v>
      </c>
      <c r="BE54" s="3">
        <f t="shared" si="37"/>
        <v>0.0701</v>
      </c>
      <c r="BF54" s="3">
        <f t="shared" si="37"/>
        <v>0.0701</v>
      </c>
      <c r="BG54" s="3">
        <f t="shared" si="37"/>
        <v>0.0701</v>
      </c>
      <c r="BH54" s="3">
        <f t="shared" si="37"/>
        <v>0.0701</v>
      </c>
      <c r="BI54" s="3">
        <f t="shared" si="37"/>
        <v>0.0701</v>
      </c>
      <c r="BJ54" s="3">
        <f t="shared" si="37"/>
        <v>0.0701</v>
      </c>
      <c r="BK54" s="3">
        <f t="shared" si="37"/>
        <v>0.0701</v>
      </c>
      <c r="BL54" s="3">
        <f t="shared" si="37"/>
        <v>0.0701</v>
      </c>
      <c r="BM54" s="3">
        <f t="shared" si="37"/>
        <v>0.0701</v>
      </c>
      <c r="BN54" s="3">
        <f t="shared" si="37"/>
        <v>0.0701</v>
      </c>
      <c r="BO54" s="3">
        <f t="shared" si="37"/>
        <v>0.0701</v>
      </c>
      <c r="BP54" s="3">
        <f aca="true" t="shared" si="38" ref="BP54:EA54">BO54</f>
        <v>0.0701</v>
      </c>
      <c r="BQ54" s="3">
        <f t="shared" si="38"/>
        <v>0.0701</v>
      </c>
      <c r="BR54" s="3">
        <f t="shared" si="38"/>
        <v>0.0701</v>
      </c>
      <c r="BS54" s="3">
        <f t="shared" si="38"/>
        <v>0.0701</v>
      </c>
      <c r="BT54" s="3">
        <f t="shared" si="38"/>
        <v>0.0701</v>
      </c>
      <c r="BU54" s="3">
        <f t="shared" si="38"/>
        <v>0.0701</v>
      </c>
      <c r="BV54" s="3">
        <f t="shared" si="38"/>
        <v>0.0701</v>
      </c>
      <c r="BW54" s="3">
        <f t="shared" si="38"/>
        <v>0.0701</v>
      </c>
      <c r="BX54" s="3">
        <f t="shared" si="38"/>
        <v>0.0701</v>
      </c>
      <c r="BY54" s="3">
        <f t="shared" si="38"/>
        <v>0.0701</v>
      </c>
      <c r="BZ54" s="3">
        <f t="shared" si="38"/>
        <v>0.0701</v>
      </c>
      <c r="CA54" s="3">
        <f t="shared" si="38"/>
        <v>0.0701</v>
      </c>
      <c r="CB54" s="3">
        <f t="shared" si="38"/>
        <v>0.0701</v>
      </c>
      <c r="CC54" s="3">
        <f t="shared" si="38"/>
        <v>0.0701</v>
      </c>
      <c r="CD54" s="3">
        <f t="shared" si="38"/>
        <v>0.0701</v>
      </c>
      <c r="CE54" s="3">
        <f t="shared" si="38"/>
        <v>0.0701</v>
      </c>
      <c r="CF54" s="3">
        <f t="shared" si="38"/>
        <v>0.0701</v>
      </c>
      <c r="CG54" s="3">
        <f t="shared" si="38"/>
        <v>0.0701</v>
      </c>
      <c r="CH54" s="3">
        <f t="shared" si="38"/>
        <v>0.0701</v>
      </c>
      <c r="CI54" s="3">
        <f t="shared" si="38"/>
        <v>0.0701</v>
      </c>
      <c r="CJ54" s="3">
        <f t="shared" si="38"/>
        <v>0.0701</v>
      </c>
      <c r="CK54" s="3">
        <f t="shared" si="38"/>
        <v>0.0701</v>
      </c>
      <c r="CL54" s="3">
        <f t="shared" si="38"/>
        <v>0.0701</v>
      </c>
      <c r="CM54" s="3">
        <f t="shared" si="38"/>
        <v>0.0701</v>
      </c>
      <c r="CN54" s="3">
        <f t="shared" si="38"/>
        <v>0.0701</v>
      </c>
      <c r="CO54" s="3">
        <f t="shared" si="38"/>
        <v>0.0701</v>
      </c>
      <c r="CP54" s="3">
        <f t="shared" si="38"/>
        <v>0.0701</v>
      </c>
      <c r="CQ54" s="3">
        <f t="shared" si="38"/>
        <v>0.0701</v>
      </c>
      <c r="CR54" s="3">
        <f t="shared" si="38"/>
        <v>0.0701</v>
      </c>
      <c r="CS54" s="3">
        <f t="shared" si="38"/>
        <v>0.0701</v>
      </c>
      <c r="CT54" s="3">
        <f t="shared" si="38"/>
        <v>0.0701</v>
      </c>
      <c r="CU54" s="3">
        <f t="shared" si="38"/>
        <v>0.0701</v>
      </c>
      <c r="CV54" s="3">
        <f t="shared" si="38"/>
        <v>0.0701</v>
      </c>
      <c r="CW54" s="3">
        <f t="shared" si="38"/>
        <v>0.0701</v>
      </c>
      <c r="CX54" s="3">
        <f t="shared" si="38"/>
        <v>0.0701</v>
      </c>
      <c r="CY54" s="3">
        <f t="shared" si="38"/>
        <v>0.0701</v>
      </c>
      <c r="CZ54" s="3">
        <f t="shared" si="38"/>
        <v>0.0701</v>
      </c>
      <c r="DA54" s="3">
        <f>CZ54</f>
        <v>0.0701</v>
      </c>
      <c r="DB54" s="3">
        <f t="shared" si="38"/>
        <v>0.0701</v>
      </c>
      <c r="DC54" s="3">
        <f t="shared" si="38"/>
        <v>0.0701</v>
      </c>
      <c r="DD54" s="3">
        <f t="shared" si="38"/>
        <v>0.0701</v>
      </c>
      <c r="DE54" s="3">
        <f t="shared" si="38"/>
        <v>0.0701</v>
      </c>
      <c r="DF54" s="3">
        <f t="shared" si="38"/>
        <v>0.0701</v>
      </c>
      <c r="DG54" s="3">
        <f t="shared" si="38"/>
        <v>0.0701</v>
      </c>
      <c r="DH54" s="3">
        <f t="shared" si="38"/>
        <v>0.0701</v>
      </c>
      <c r="DI54" s="3">
        <f t="shared" si="38"/>
        <v>0.0701</v>
      </c>
      <c r="DJ54" s="3">
        <f t="shared" si="38"/>
        <v>0.0701</v>
      </c>
      <c r="DK54" s="3">
        <f t="shared" si="38"/>
        <v>0.0701</v>
      </c>
      <c r="DL54" s="3">
        <f t="shared" si="38"/>
        <v>0.0701</v>
      </c>
      <c r="DM54" s="3">
        <f t="shared" si="38"/>
        <v>0.0701</v>
      </c>
      <c r="DN54" s="3">
        <f t="shared" si="38"/>
        <v>0.0701</v>
      </c>
      <c r="DO54" s="3">
        <f t="shared" si="38"/>
        <v>0.0701</v>
      </c>
      <c r="DP54" s="3">
        <f t="shared" si="38"/>
        <v>0.0701</v>
      </c>
      <c r="DQ54" s="3">
        <f t="shared" si="38"/>
        <v>0.0701</v>
      </c>
      <c r="DR54" s="3">
        <f t="shared" si="38"/>
        <v>0.0701</v>
      </c>
      <c r="DS54" s="3">
        <f t="shared" si="38"/>
        <v>0.0701</v>
      </c>
      <c r="DT54" s="3">
        <f t="shared" si="38"/>
        <v>0.0701</v>
      </c>
      <c r="DU54" s="3">
        <f t="shared" si="38"/>
        <v>0.0701</v>
      </c>
      <c r="DV54" s="3">
        <f t="shared" si="38"/>
        <v>0.0701</v>
      </c>
      <c r="DW54" s="3">
        <f t="shared" si="38"/>
        <v>0.0701</v>
      </c>
      <c r="DX54" s="3">
        <f t="shared" si="38"/>
        <v>0.0701</v>
      </c>
      <c r="DY54" s="3">
        <f t="shared" si="38"/>
        <v>0.0701</v>
      </c>
      <c r="DZ54" s="3">
        <f t="shared" si="38"/>
        <v>0.0701</v>
      </c>
      <c r="EA54" s="3">
        <f t="shared" si="38"/>
        <v>0.0701</v>
      </c>
      <c r="EB54" s="3">
        <f aca="true" t="shared" si="39" ref="EB54:GM54">EA54</f>
        <v>0.0701</v>
      </c>
      <c r="EC54" s="3">
        <f t="shared" si="39"/>
        <v>0.0701</v>
      </c>
      <c r="ED54" s="3">
        <f t="shared" si="39"/>
        <v>0.0701</v>
      </c>
      <c r="EE54" s="3">
        <f t="shared" si="39"/>
        <v>0.0701</v>
      </c>
      <c r="EF54" s="3">
        <f t="shared" si="39"/>
        <v>0.0701</v>
      </c>
      <c r="EG54" s="3">
        <f t="shared" si="39"/>
        <v>0.0701</v>
      </c>
      <c r="EH54" s="3">
        <f t="shared" si="39"/>
        <v>0.0701</v>
      </c>
      <c r="EI54" s="3">
        <f t="shared" si="39"/>
        <v>0.0701</v>
      </c>
      <c r="EJ54" s="3">
        <f t="shared" si="39"/>
        <v>0.0701</v>
      </c>
      <c r="EK54" s="3">
        <f t="shared" si="39"/>
        <v>0.0701</v>
      </c>
      <c r="EL54" s="3">
        <f t="shared" si="39"/>
        <v>0.0701</v>
      </c>
      <c r="EM54" s="3">
        <f t="shared" si="39"/>
        <v>0.0701</v>
      </c>
      <c r="EN54" s="3">
        <f t="shared" si="39"/>
        <v>0.0701</v>
      </c>
      <c r="EO54" s="3">
        <f t="shared" si="39"/>
        <v>0.0701</v>
      </c>
      <c r="EP54" s="3">
        <f t="shared" si="39"/>
        <v>0.0701</v>
      </c>
      <c r="EQ54" s="3">
        <f t="shared" si="39"/>
        <v>0.0701</v>
      </c>
      <c r="ER54" s="3">
        <f t="shared" si="39"/>
        <v>0.0701</v>
      </c>
      <c r="ES54" s="3">
        <f t="shared" si="39"/>
        <v>0.0701</v>
      </c>
      <c r="ET54" s="3">
        <f t="shared" si="39"/>
        <v>0.0701</v>
      </c>
      <c r="EU54" s="3">
        <f t="shared" si="39"/>
        <v>0.0701</v>
      </c>
      <c r="EV54" s="3">
        <f t="shared" si="39"/>
        <v>0.0701</v>
      </c>
      <c r="EW54" s="3">
        <f t="shared" si="39"/>
        <v>0.0701</v>
      </c>
      <c r="EX54" s="3">
        <f t="shared" si="39"/>
        <v>0.0701</v>
      </c>
      <c r="EY54" s="3">
        <f t="shared" si="39"/>
        <v>0.0701</v>
      </c>
      <c r="EZ54" s="3">
        <f t="shared" si="39"/>
        <v>0.0701</v>
      </c>
      <c r="FA54" s="3">
        <f t="shared" si="39"/>
        <v>0.0701</v>
      </c>
      <c r="FB54" s="3">
        <f t="shared" si="39"/>
        <v>0.0701</v>
      </c>
      <c r="FC54" s="3">
        <f t="shared" si="39"/>
        <v>0.0701</v>
      </c>
      <c r="FD54" s="3">
        <f t="shared" si="39"/>
        <v>0.0701</v>
      </c>
      <c r="FE54" s="3">
        <f t="shared" si="39"/>
        <v>0.0701</v>
      </c>
      <c r="FF54" s="3">
        <f t="shared" si="39"/>
        <v>0.0701</v>
      </c>
      <c r="FG54" s="3">
        <f t="shared" si="39"/>
        <v>0.0701</v>
      </c>
      <c r="FH54" s="3">
        <f t="shared" si="39"/>
        <v>0.0701</v>
      </c>
      <c r="FI54" s="3">
        <f t="shared" si="39"/>
        <v>0.0701</v>
      </c>
      <c r="FJ54" s="3">
        <f t="shared" si="39"/>
        <v>0.0701</v>
      </c>
      <c r="FK54" s="3">
        <f t="shared" si="39"/>
        <v>0.0701</v>
      </c>
      <c r="FL54" s="3">
        <f t="shared" si="39"/>
        <v>0.0701</v>
      </c>
      <c r="FM54" s="3">
        <f t="shared" si="39"/>
        <v>0.0701</v>
      </c>
      <c r="FN54" s="3">
        <f t="shared" si="39"/>
        <v>0.0701</v>
      </c>
      <c r="FO54" s="3">
        <f t="shared" si="39"/>
        <v>0.0701</v>
      </c>
      <c r="FP54" s="3">
        <f t="shared" si="39"/>
        <v>0.0701</v>
      </c>
      <c r="FQ54" s="3">
        <f t="shared" si="39"/>
        <v>0.0701</v>
      </c>
      <c r="FR54" s="3">
        <f t="shared" si="39"/>
        <v>0.0701</v>
      </c>
      <c r="FS54" s="3">
        <f t="shared" si="39"/>
        <v>0.0701</v>
      </c>
      <c r="FT54" s="3">
        <f t="shared" si="39"/>
        <v>0.0701</v>
      </c>
      <c r="FU54" s="3">
        <f t="shared" si="39"/>
        <v>0.0701</v>
      </c>
      <c r="FV54" s="3">
        <f t="shared" si="39"/>
        <v>0.0701</v>
      </c>
      <c r="FW54" s="3">
        <f t="shared" si="39"/>
        <v>0.0701</v>
      </c>
      <c r="FX54" s="3">
        <f t="shared" si="39"/>
        <v>0.0701</v>
      </c>
      <c r="FY54" s="3">
        <f t="shared" si="39"/>
        <v>0.0701</v>
      </c>
      <c r="FZ54" s="3">
        <f t="shared" si="39"/>
        <v>0.0701</v>
      </c>
      <c r="GA54" s="3">
        <f t="shared" si="39"/>
        <v>0.0701</v>
      </c>
      <c r="GB54" s="3">
        <f t="shared" si="39"/>
        <v>0.0701</v>
      </c>
      <c r="GC54" s="3">
        <f t="shared" si="39"/>
        <v>0.0701</v>
      </c>
      <c r="GD54" s="3">
        <f t="shared" si="39"/>
        <v>0.0701</v>
      </c>
      <c r="GE54" s="3">
        <f t="shared" si="39"/>
        <v>0.0701</v>
      </c>
      <c r="GF54" s="3">
        <f t="shared" si="39"/>
        <v>0.0701</v>
      </c>
      <c r="GG54" s="3">
        <f t="shared" si="39"/>
        <v>0.0701</v>
      </c>
      <c r="GH54" s="3">
        <f t="shared" si="39"/>
        <v>0.0701</v>
      </c>
      <c r="GI54" s="3">
        <f t="shared" si="39"/>
        <v>0.0701</v>
      </c>
      <c r="GJ54" s="3">
        <f t="shared" si="39"/>
        <v>0.0701</v>
      </c>
      <c r="GK54" s="3">
        <f t="shared" si="39"/>
        <v>0.0701</v>
      </c>
      <c r="GL54" s="3">
        <f t="shared" si="39"/>
        <v>0.0701</v>
      </c>
      <c r="GM54" s="3">
        <f t="shared" si="39"/>
        <v>0.0701</v>
      </c>
      <c r="GN54" s="3">
        <f aca="true" t="shared" si="40" ref="GN54:IV54">GM54</f>
        <v>0.0701</v>
      </c>
      <c r="GO54" s="3">
        <f t="shared" si="40"/>
        <v>0.0701</v>
      </c>
      <c r="GP54" s="3">
        <f t="shared" si="40"/>
        <v>0.0701</v>
      </c>
      <c r="GQ54" s="3">
        <f t="shared" si="40"/>
        <v>0.0701</v>
      </c>
      <c r="GR54" s="3">
        <f t="shared" si="40"/>
        <v>0.0701</v>
      </c>
      <c r="GS54" s="3">
        <f t="shared" si="40"/>
        <v>0.0701</v>
      </c>
      <c r="GT54" s="3">
        <f t="shared" si="40"/>
        <v>0.0701</v>
      </c>
      <c r="GU54" s="3">
        <f t="shared" si="40"/>
        <v>0.0701</v>
      </c>
      <c r="GV54" s="3">
        <f t="shared" si="40"/>
        <v>0.0701</v>
      </c>
      <c r="GW54" s="3">
        <f t="shared" si="40"/>
        <v>0.0701</v>
      </c>
      <c r="GX54" s="3">
        <f t="shared" si="40"/>
        <v>0.0701</v>
      </c>
      <c r="GY54" s="3">
        <f t="shared" si="40"/>
        <v>0.0701</v>
      </c>
      <c r="GZ54" s="3">
        <f t="shared" si="40"/>
        <v>0.0701</v>
      </c>
      <c r="HA54" s="3">
        <f t="shared" si="40"/>
        <v>0.0701</v>
      </c>
      <c r="HB54" s="3">
        <f t="shared" si="40"/>
        <v>0.0701</v>
      </c>
      <c r="HC54" s="3">
        <f t="shared" si="40"/>
        <v>0.0701</v>
      </c>
      <c r="HD54" s="3">
        <f t="shared" si="40"/>
        <v>0.0701</v>
      </c>
      <c r="HE54" s="3">
        <f t="shared" si="40"/>
        <v>0.0701</v>
      </c>
      <c r="HF54" s="3">
        <f t="shared" si="40"/>
        <v>0.0701</v>
      </c>
      <c r="HG54" s="3">
        <f t="shared" si="40"/>
        <v>0.0701</v>
      </c>
      <c r="HH54" s="3">
        <f t="shared" si="40"/>
        <v>0.0701</v>
      </c>
      <c r="HI54" s="3">
        <f t="shared" si="40"/>
        <v>0.0701</v>
      </c>
      <c r="HJ54" s="3">
        <f t="shared" si="40"/>
        <v>0.0701</v>
      </c>
      <c r="HK54" s="3">
        <f t="shared" si="40"/>
        <v>0.0701</v>
      </c>
      <c r="HL54" s="3">
        <f t="shared" si="40"/>
        <v>0.0701</v>
      </c>
      <c r="HM54" s="3">
        <f t="shared" si="40"/>
        <v>0.0701</v>
      </c>
      <c r="HN54" s="3">
        <f t="shared" si="40"/>
        <v>0.0701</v>
      </c>
      <c r="HO54" s="3">
        <f t="shared" si="40"/>
        <v>0.0701</v>
      </c>
      <c r="HP54" s="3">
        <f t="shared" si="40"/>
        <v>0.0701</v>
      </c>
      <c r="HQ54" s="3">
        <f t="shared" si="40"/>
        <v>0.0701</v>
      </c>
      <c r="HR54" s="3">
        <f t="shared" si="40"/>
        <v>0.0701</v>
      </c>
      <c r="HS54" s="3">
        <f t="shared" si="40"/>
        <v>0.0701</v>
      </c>
      <c r="HT54" s="3">
        <f t="shared" si="40"/>
        <v>0.0701</v>
      </c>
      <c r="HU54" s="3">
        <f t="shared" si="40"/>
        <v>0.0701</v>
      </c>
      <c r="HV54" s="3">
        <f t="shared" si="40"/>
        <v>0.0701</v>
      </c>
      <c r="HW54" s="3">
        <f t="shared" si="40"/>
        <v>0.0701</v>
      </c>
      <c r="HX54" s="3">
        <f t="shared" si="40"/>
        <v>0.0701</v>
      </c>
      <c r="HY54" s="3">
        <f t="shared" si="40"/>
        <v>0.0701</v>
      </c>
      <c r="HZ54" s="3">
        <f t="shared" si="40"/>
        <v>0.0701</v>
      </c>
      <c r="IA54" s="3">
        <f t="shared" si="40"/>
        <v>0.0701</v>
      </c>
      <c r="IB54" s="3">
        <f t="shared" si="40"/>
        <v>0.0701</v>
      </c>
      <c r="IC54" s="3">
        <f t="shared" si="40"/>
        <v>0.0701</v>
      </c>
      <c r="ID54" s="3">
        <f t="shared" si="40"/>
        <v>0.0701</v>
      </c>
      <c r="IE54" s="3">
        <f t="shared" si="40"/>
        <v>0.0701</v>
      </c>
      <c r="IF54" s="3">
        <f t="shared" si="40"/>
        <v>0.0701</v>
      </c>
      <c r="IG54" s="3">
        <f t="shared" si="40"/>
        <v>0.0701</v>
      </c>
      <c r="IH54" s="3">
        <f t="shared" si="40"/>
        <v>0.0701</v>
      </c>
      <c r="II54" s="3">
        <f t="shared" si="40"/>
        <v>0.0701</v>
      </c>
      <c r="IJ54" s="3">
        <f t="shared" si="40"/>
        <v>0.0701</v>
      </c>
      <c r="IK54" s="3">
        <f t="shared" si="40"/>
        <v>0.0701</v>
      </c>
      <c r="IL54" s="3">
        <f t="shared" si="40"/>
        <v>0.0701</v>
      </c>
      <c r="IM54" s="3">
        <f t="shared" si="40"/>
        <v>0.0701</v>
      </c>
      <c r="IN54" s="3">
        <f t="shared" si="40"/>
        <v>0.0701</v>
      </c>
      <c r="IO54" s="3">
        <f t="shared" si="40"/>
        <v>0.0701</v>
      </c>
      <c r="IP54" s="3">
        <f t="shared" si="40"/>
        <v>0.0701</v>
      </c>
      <c r="IQ54" s="3">
        <f t="shared" si="40"/>
        <v>0.0701</v>
      </c>
      <c r="IR54" s="3">
        <f t="shared" si="40"/>
        <v>0.0701</v>
      </c>
      <c r="IS54" s="3">
        <f t="shared" si="40"/>
        <v>0.0701</v>
      </c>
      <c r="IT54" s="3">
        <f t="shared" si="40"/>
        <v>0.0701</v>
      </c>
      <c r="IU54" s="3">
        <f t="shared" si="40"/>
        <v>0.0701</v>
      </c>
      <c r="IV54" s="3">
        <f t="shared" si="40"/>
        <v>0.0701</v>
      </c>
    </row>
    <row r="55" s="3" customFormat="1" ht="12.75">
      <c r="A55" s="15"/>
    </row>
    <row r="56" spans="1:123" s="4" customFormat="1" ht="12.75">
      <c r="A56" s="16" t="s">
        <v>38</v>
      </c>
      <c r="B56" s="4">
        <f>B52+(0.8*(B53-(B52+(B53*B54))))</f>
        <v>139094.49776</v>
      </c>
      <c r="C56" s="4">
        <f>C52/2+((0.8*((C53+B53)-(C52+((B53+C53)*C54))))/2)</f>
        <v>139564.07936</v>
      </c>
      <c r="D56" s="4">
        <f>D52+((0.8*((D53+C53)-(D52+((C53+D53)*D54)))))</f>
        <v>282175.99896</v>
      </c>
      <c r="E56" s="4">
        <f>E52/2+((0.8*((E53+D53)-(E52+((D53+E53)*E54))))/2)</f>
        <v>143748.18156</v>
      </c>
      <c r="F56" s="4">
        <f>F52+((0.8*((F53+E53)-(F52+((E53+F53)*F54)))))</f>
        <v>293586.83616</v>
      </c>
      <c r="G56" s="4">
        <f>G52/2+((0.8*((G53+F53)-(G52+((F53+G53)*G54))))/2)</f>
        <v>148919.59364</v>
      </c>
      <c r="H56" s="4">
        <f>H52+((0.8*((H53+G53)-(H52+((G53+H53)*H54)))))</f>
        <v>301781.96328</v>
      </c>
      <c r="I56" s="4">
        <f>I52/2+((0.8*((I53+H53)-(I52+((H53+I53)*I54))))/2)</f>
        <v>153788.45832</v>
      </c>
      <c r="J56" s="4">
        <f>J52+((0.8*((J53+I53)-(J52+((I53+J53)*J54)))))</f>
        <v>312802.21072</v>
      </c>
      <c r="K56" s="4">
        <f>K52/2+((0.8*((K53+J53)-(K52+((J53+K53)*K54))))/2)</f>
        <v>158678.75276</v>
      </c>
      <c r="L56" s="4">
        <f>L52+((0.8*((L53+K53)-(L52+((K53+L53)*L54)))))</f>
        <v>321578.5076</v>
      </c>
      <c r="M56" s="4">
        <f>M52/2+((0.8*((M53+L53)-(M52+((L53+M53)*M54))))/2)</f>
        <v>163549.0894</v>
      </c>
      <c r="N56" s="4">
        <f>N52+((0.8*((N53+M53)-(N52+((M53+N53)*N54)))))</f>
        <v>332452.91496</v>
      </c>
      <c r="O56" s="4">
        <f>O52/2+((0.8*((O53+N53)-(O52+((N53+O53)*O54))))/2)</f>
        <v>168180.11184</v>
      </c>
      <c r="P56" s="4">
        <f>P52+((0.8*((P53+O53)-(P52+((O53+P53)*P54)))))</f>
        <v>339483.19984</v>
      </c>
      <c r="Q56" s="4">
        <f>Q52/2+((0.8*((Q53+P53)-(Q52+((P53+Q53)*Q54))))/2)</f>
        <v>171783.63684</v>
      </c>
      <c r="R56" s="4">
        <f>R52+((0.8*((R53+Q53)-(R52+((Q53+R53)*R54)))))</f>
        <v>345502.95352</v>
      </c>
      <c r="S56" s="4">
        <f>S52/2+((0.8*((S53+R53)-(S52+((R53+S53)*S54))))/2)</f>
        <v>173324.12776</v>
      </c>
      <c r="T56" s="4">
        <f>T52+((0.8*((T53+S53)-(T52+((S53+T53)*T54)))))</f>
        <v>348855.46616</v>
      </c>
      <c r="U56" s="4">
        <f>U52/2+((0.8*((U53+T53)-(U52+((T53+U53)*U54))))/2)</f>
        <v>175855.3762</v>
      </c>
      <c r="V56" s="4">
        <f>V52+((0.8*((V53+U53)-(V52+((U53+V53)*V54)))))</f>
        <v>353609.98016</v>
      </c>
      <c r="W56" s="4">
        <f>W52/2+((0.8*((W53+V53)-(W52+((V53+W53)*W54))))/2)</f>
        <v>178128.98440000002</v>
      </c>
      <c r="X56" s="4">
        <f>X52+((0.8*((X53+W53)-(X52+((W53+X53)*X54)))))</f>
        <v>357471.30232</v>
      </c>
      <c r="Y56" s="4">
        <f>Y52/2+((0.8*((Y53+X53)-(Y52+((X53+Y53)*Y54))))/2)</f>
        <v>179166.15364</v>
      </c>
      <c r="Z56" s="4">
        <f>Z52+((0.8*((Z53+Y53)-(Z52+((Y53+Z53)*Z54)))))</f>
        <v>362838.23072</v>
      </c>
      <c r="AA56" s="4">
        <f>AA52/2+((0.8*((AA53+Z53)-(AA52+((Z53+AA53)*AA54))))/2)</f>
        <v>182516.29820000002</v>
      </c>
      <c r="AB56" s="4">
        <f>AB52+((0.8*((AB53+AA53)-(AB52+((AA53+AB53)*AB54)))))</f>
        <v>365827.84687999997</v>
      </c>
      <c r="AC56" s="4">
        <f>AC52/2+((0.8*((AC53+AB53)-(AC52+((AB53+AC53)*AC54))))/2)</f>
        <v>184774.9682</v>
      </c>
      <c r="AD56" s="4">
        <f>AD52+((0.8*((AD53+AC53)-(AD52+((AC53+AD53)*AD54)))))</f>
        <v>368573.91336</v>
      </c>
      <c r="AE56" s="4">
        <f>AE52/2+((0.8*((AE53+AD53)-(AE52+((AD53+AE53)*AE54))))/2)</f>
        <v>184785.74</v>
      </c>
      <c r="AF56" s="4">
        <f>AF52+((0.8*((AF53+AE53)-(AF52+((AE53+AF53)*AF54)))))</f>
        <v>370363.7548</v>
      </c>
      <c r="AG56" s="4">
        <f>AG52/2+((0.8*((AG53+AF53)-(AG52+((AF53+AG53)*AG54))))/2)</f>
        <v>183750.1444</v>
      </c>
      <c r="AH56" s="4">
        <f>AH52+((0.8*((AH53+AG53)-(AH52+((AG53+AH53)*AH54)))))</f>
        <v>367547.15576</v>
      </c>
      <c r="AI56" s="4">
        <f>AI52/2+((0.8*((AI53+AH53)-(AI52+((AH53+AI53)*AI54))))/2)</f>
        <v>185899.39836</v>
      </c>
      <c r="AJ56" s="4">
        <f>AJ52+((0.8*((AJ53+AI53)-(AJ52+((AI53+AJ53)*AJ54)))))</f>
        <v>378543.17544</v>
      </c>
      <c r="AK56" s="4">
        <f>AK52/2+((0.8*((AK53+AJ53)-(AK52+((AJ53+AK53)*AK54))))/2)</f>
        <v>188913.31540000002</v>
      </c>
      <c r="AL56" s="4">
        <f>AL52+((0.8*((AL53+AK53)-(AL52+((AK53+AL53)*AL54)))))</f>
        <v>373344.5128</v>
      </c>
      <c r="AM56" s="4">
        <f>AM52/2+((0.8*((AM53+AL53)-(AM52+((AL53+AM53)*AM54))))/2)</f>
        <v>191460.37871999998</v>
      </c>
      <c r="AN56" s="4">
        <f>AN52+((0.8*((AN53+AM53)-(AN52+((AM53+AN53)*AN54)))))</f>
        <v>391747.36824</v>
      </c>
      <c r="AO56" s="4">
        <f>AO52/2+((0.8*((AO53+AN53)-(AO52+((AN53+AO53)*AO54))))/2)</f>
        <v>191607.3122</v>
      </c>
      <c r="AP56" s="4">
        <f>AP52+((0.8*((AP53+AO53)-(AP52+((AO53+AP53)*AP54)))))</f>
        <v>377197.91392</v>
      </c>
      <c r="AQ56" s="4">
        <f>AQ52/2+((0.8*((AQ53+AP53)-(AQ52+((AP53+AQ53)*AQ54))))/2)</f>
        <v>195271.45552000002</v>
      </c>
      <c r="AR56" s="4">
        <f>AR52+((0.8*((AR53+AQ53)-(AR52+((AQ53+AR53)*AR54)))))</f>
        <v>400562.02560000005</v>
      </c>
      <c r="AS56" s="4">
        <f>AS52/2+((0.8*((AS53+AR53)-(AS52+((AR53+AS53)*AS54))))/2)</f>
        <v>198049.81816000002</v>
      </c>
      <c r="AT56" s="4">
        <f>AT52+((0.8*((AT53+AS53)-(AT52+((AS53+AT53)*AT54)))))</f>
        <v>396325.04408</v>
      </c>
      <c r="AU56" s="4">
        <f>AU52/2+((0.8*((AU53+AT53)-(AU52+((AT53+AU53)*AU54))))/2)</f>
        <v>202791.88568</v>
      </c>
      <c r="AV56" s="4">
        <f>AV52+((0.8*((AV53+AU53)-(AV52+((AU53+AV53)*AV54)))))</f>
        <v>410670.69632</v>
      </c>
      <c r="AW56" s="4">
        <f>AW52/2+((0.8*((AW53+AV53)-(AW52+((AV53+AW53)*AW54))))/2)</f>
        <v>203503.82268</v>
      </c>
      <c r="AX56" s="4">
        <f>AX52+((0.8*((AX53+AW53)-(AX52+((AW53+AX53)*AX54)))))</f>
        <v>407610.96447999997</v>
      </c>
      <c r="AY56" s="4">
        <f>AY52/2+((0.8*((AY53+AX53)-(AY52+((AX53+AY53)*AY54))))/2)</f>
        <v>209732.62648</v>
      </c>
      <c r="AZ56" s="4">
        <f>AZ52+((0.8*((AZ53+AY53)-(AZ52+((AY53+AZ53)*AZ54)))))</f>
        <v>426586.05520000006</v>
      </c>
      <c r="BA56" s="4">
        <f>BA52/2+((0.8*((BA53+AZ53)-(BA52+((AZ53+BA53)*BA54))))/2)</f>
        <v>211674.71932000003</v>
      </c>
      <c r="BB56" s="4">
        <f>BB52+((0.8*((BB53+BA53)-(BB52+((BA53+BB53)*BB54)))))</f>
        <v>425408.60920000006</v>
      </c>
      <c r="BC56" s="4">
        <f>BC52/2+((0.8*((BC53+BB53)-(BC52+((BB53+BC53)*BC54))))/2)</f>
        <v>196507.52412000002</v>
      </c>
      <c r="BD56" s="4">
        <f>BD52+((0.8*((BD53+BC53)-(BD52+((BC53+BD53)*BD54)))))</f>
        <v>354973.2112</v>
      </c>
      <c r="BE56" s="4">
        <f>BE52/2+((0.8*((BE53+BD53)-(BE52+((BD53+BE53)*BE54))))/2)</f>
        <v>178520.18428</v>
      </c>
      <c r="BF56" s="4">
        <f>BF52+((0.8*((BF53+BE53)-(BF52+((BE53+BF53)*BF54)))))</f>
        <v>357616.90656</v>
      </c>
      <c r="BG56" s="4">
        <f>BG52/2+((0.8*((BG53+BF53)-(BG52+((BF53+BG53)*BG54))))/2)</f>
        <v>187363.2912</v>
      </c>
      <c r="BH56" s="4">
        <f>BH52+((0.8*((BH53+BG53)-(BH52+((BG53+BH53)*BH54)))))</f>
        <v>379457.16968</v>
      </c>
      <c r="BI56" s="4">
        <f>BI52/2+((0.8*((BI53+BH53)-(BI52+((BH53+BI53)*BI54))))/2)</f>
        <v>184033.21928000002</v>
      </c>
      <c r="BJ56" s="4">
        <f>BJ52+((0.8*((BJ53+BI53)-(BJ52+((BI53+BJ53)*BJ54)))))</f>
        <v>369109.4144</v>
      </c>
      <c r="BK56" s="4">
        <f>BK52/2+((0.8*((BK53+BJ53)-(BK52+((BJ53+BK53)*BK54))))/2)</f>
        <v>184738.02552</v>
      </c>
      <c r="BL56" s="4">
        <f>BL52+((0.8*((BL53+BK53)-(BL52+((BK53+BL53)*BL54)))))</f>
        <v>368180.88632</v>
      </c>
      <c r="BM56" s="4">
        <f>BM52/2+((0.8*((BM53+BL53)-(BM52+((BL53+BM53)*BM54))))/2)</f>
        <v>184550.5558</v>
      </c>
      <c r="BN56" s="4">
        <f>BN52+((0.8*((BN53+BM53)-(BN52+((BM53+BN53)*BN54)))))</f>
        <v>370867.9216</v>
      </c>
      <c r="BO56" s="4">
        <f>BO52/2+((0.8*((BO53+BN53)-(BO52+((BN53+BO53)*BO54))))/2)</f>
        <v>188434.86024</v>
      </c>
      <c r="BP56" s="4">
        <f>BP52+((0.8*((BP53+BO53)-(BP52+((BO53+BP53)*BP54)))))</f>
        <v>384738.90624000004</v>
      </c>
      <c r="BQ56" s="4">
        <f>BQ52/2+((0.8*((BQ53+BP53)-(BQ52+((BP53+BQ53)*BQ54))))/2)</f>
        <v>193776.01612</v>
      </c>
      <c r="BR56" s="4">
        <f>BR52+((0.8*((BR53+BQ53)-(BR52+((BQ53+BR53)*BR54)))))</f>
        <v>387988.71327999997</v>
      </c>
      <c r="BS56" s="4">
        <f>BS52/2+((0.8*((BS53+BR53)-(BS52+((BR53+BS53)*BS54))))/2)</f>
        <v>196813.2798</v>
      </c>
      <c r="BT56" s="4">
        <f>BT52+((0.8*((BT53+BS53)-(BT52+((BS53+BT53)*BT54)))))</f>
        <v>399181.41024</v>
      </c>
      <c r="BU56" s="4">
        <f>BU52/2+((0.8*((BU53+BT53)-(BU52+((BT53+BU53)*BU54))))/2)</f>
        <v>200468.79708</v>
      </c>
      <c r="BV56" s="4">
        <f>BV52+((0.8*((BV53+BU53)-(BV52+((BU53+BV53)*BV54)))))</f>
        <v>400280.7128</v>
      </c>
      <c r="BW56" s="4">
        <f>BW52/2+((0.8*((BW53+BV53)-(BW52+((BV53+BW53)*BW54))))/2)</f>
        <v>197203.68268</v>
      </c>
      <c r="BX56" s="4">
        <f>BX52+((0.8*((BX53+BW53)-(BX52+((BW53+BX53)*BX54)))))</f>
        <v>392857.77999999997</v>
      </c>
      <c r="BY56" s="4">
        <f>BY52/2+((0.8*((BY53+BX53)-(BY52+((BX53+BY53)*BY54))))/2)</f>
        <v>198889.01196</v>
      </c>
      <c r="BZ56" s="4">
        <f>BZ52+((0.8*((BZ53+BY53)-(BZ52+((BY53+BZ53)*BZ54)))))</f>
        <v>398758.51048</v>
      </c>
      <c r="CA56" s="4">
        <f>CA52/2+((0.8*((CA53+BZ53)-(CA52+((BZ53+CA53)*CA54))))/2)</f>
        <v>201260.86351999998</v>
      </c>
      <c r="CB56" s="4">
        <f>CB52+((0.8*((CB53+CA53)-(CB52+((CA53+CB53)*CB54)))))</f>
        <v>416296.14976</v>
      </c>
      <c r="CC56" s="4">
        <f>CC52/2+((0.8*((CC53+CB53)-(CC52+((CB53+CC53)*CC54))))/2)</f>
        <v>209731.02732</v>
      </c>
      <c r="CD56" s="4">
        <f>CD52+((0.8*((CD53+CC53)-(CD52+((CC53+CD53)*CD54)))))</f>
        <v>404466.11528</v>
      </c>
      <c r="CE56" s="4">
        <f>CE52/2+((0.8*((CE53+CD53)-(CE52+((CD53+CE53)*CE54))))/2)</f>
        <v>206588.18404000002</v>
      </c>
      <c r="CF56" s="4">
        <f>CF52+((0.8*((CF53+CE53)-(CF52+((CE53+CF53)*CF54)))))</f>
        <v>423041.49120000005</v>
      </c>
      <c r="CG56" s="4">
        <f>CG52/2+((0.8*((CG53+CF53)-(CG52+((CF53+CG53)*CG54))))/2)</f>
        <v>207109.84676000001</v>
      </c>
      <c r="CH56" s="4">
        <f>CH52+((0.8*((CH53+CG53)-(CH52+((CG53+CH53)*CH54)))))</f>
        <v>415572.14008000004</v>
      </c>
      <c r="CI56" s="4">
        <f>CI52/2+((0.8*((CI53+CH53)-(CI52+((CH53+CI53)*CI54))))/2)</f>
        <v>208694.62724</v>
      </c>
      <c r="CJ56" s="4">
        <f>CJ52+((0.8*((CJ53+CI53)-(CJ52+((CI53+CJ53)*CJ54)))))</f>
        <v>416071.77216</v>
      </c>
      <c r="CK56" s="4">
        <f>CK52/2+((0.8*((CK53+CJ53)-(CK52+((CJ53+CK53)*CK54))))/2)</f>
        <v>208833.55528</v>
      </c>
      <c r="CL56" s="4">
        <f>CL52+((0.8*((CL53+CK53)-(CL52+((CK53+CL53)*CL54)))))</f>
        <v>417606.10912000004</v>
      </c>
      <c r="CM56" s="4">
        <f>CM52/2+((0.8*((CM53+CL53)-(CM52+((CL53+CM53)*CM54))))/2)</f>
        <v>208195.95888</v>
      </c>
      <c r="CN56" s="4">
        <f>CN52+((0.8*((CN53+CM53)-(CN52+((CM53+CN53)*CN54)))))</f>
        <v>415005.25088</v>
      </c>
      <c r="CO56" s="4">
        <f>CO52/2+((0.8*((CO53+CN53)-(CO52+((CN53+CO53)*CO54))))/2)</f>
        <v>206078.01776000002</v>
      </c>
      <c r="CP56" s="4">
        <f>CP52+((0.8*((CP53+CO53)-(CP52+((CO53+CP53)*CP54)))))</f>
        <v>405077.63672</v>
      </c>
      <c r="CQ56" s="4">
        <f>CQ52/2+((0.8*((CQ53+CP53)-(CQ52+((CP53+CQ53)*CQ54))))/2)</f>
        <v>200062.36388000002</v>
      </c>
      <c r="CR56" s="4">
        <f>CR52+((0.8*((CR53+CQ53)-(CR52+((CQ53+CR53)*CR54)))))</f>
        <v>401431.05128</v>
      </c>
      <c r="CS56" s="4">
        <f>CS52/2+((0.8*((CS53+CR53)-(CS52+((CR53+CS53)*CS54))))/2)</f>
        <v>198546.1662</v>
      </c>
      <c r="CT56" s="4">
        <f>CT52+((0.8*((CT53+CS53)-(CT52+((CS53+CT53)*CT54)))))</f>
        <v>390395.56455999997</v>
      </c>
      <c r="CU56" s="4">
        <f>CU52/2+((0.8*((CU53+CT53)-(CU52+((CT53+CU53)*CU54))))/2)</f>
        <v>194706.66244000001</v>
      </c>
      <c r="CV56" s="4">
        <f>CV52+((0.8*((CV53+CU53)-(CV52+((CU53+CV53)*CV54)))))</f>
        <v>388216.3576</v>
      </c>
      <c r="CW56" s="4">
        <f>CW52/2+((0.8*((CW53+CV53)-(CW52+((CV53+CW53)*CW54))))/2)</f>
        <v>199780.9642</v>
      </c>
      <c r="CX56" s="4">
        <f>CX52+((0.8*((CX53+CW53)-(CX52+((CW53+CX53)*CX54)))))</f>
        <v>410594.262</v>
      </c>
      <c r="CY56" s="4">
        <f>CY52/2+((0.8*((CY53+CX53)-(CY52+((CX53+CY53)*CY54))))/2)</f>
        <v>210085.25160000002</v>
      </c>
      <c r="CZ56" s="4">
        <f>CZ52+((0.8*((CZ53+CY53)-(CZ52+((CY53+CZ53)*CZ54)))))</f>
        <v>423439.28768000007</v>
      </c>
      <c r="DA56" s="4">
        <f>DA52/2+((0.8*((DA53+CZ53)-(DA52+((CZ53+DA53)*DA54))))/2)</f>
        <v>208318.54916</v>
      </c>
      <c r="DB56" s="4">
        <f>DB52+((0.8*((DB53+DA53)-(DB52+((DA53+DB53)*DB54)))))</f>
        <v>58386.79999999999</v>
      </c>
      <c r="DC56" s="4">
        <f>DC52/2+((0.8*((DC53+DB53)-(DC52+((DB53+DC53)*DC54))))/2)</f>
        <v>29339</v>
      </c>
      <c r="DD56" s="4">
        <f>DD52+((0.8*((DD53+DC53)-(DD52+((DC53+DD53)*DD54)))))</f>
        <v>58678</v>
      </c>
      <c r="DE56" s="4">
        <f>DE52/2+((0.8*((DE53+DD53)-(DE52+((DD53+DE53)*DE54))))/2)</f>
        <v>29485.199999999997</v>
      </c>
      <c r="DF56" s="4">
        <f>DF52+((0.8*((DF53+DE53)-(DF52+((DE53+DF53)*DF54)))))</f>
        <v>58970.399999999994</v>
      </c>
      <c r="DG56" s="4">
        <f>DG52/2+((0.8*((DG53+DF53)-(DG52+((DF53+DG53)*DG54))))/2)</f>
        <v>29632.29999999999</v>
      </c>
      <c r="DH56" s="4">
        <f>DH52+((0.8*((DH53+DG53)-(DH52+((DG53+DH53)*DH54)))))</f>
        <v>59264.59999999998</v>
      </c>
      <c r="DI56" s="4">
        <f>DI52/2+((0.8*((DI53+DH53)-(DI52+((DH53+DI53)*DI54))))/2)</f>
        <v>29780.09999999999</v>
      </c>
      <c r="DJ56" s="4">
        <f>DJ52+((0.8*((DJ53+DI53)-(DJ52+((DI53+DJ53)*DJ54)))))</f>
        <v>59560.19999999998</v>
      </c>
      <c r="DK56" s="4">
        <f>DK52/2+((0.8*((DK53+DJ53)-(DK52+((DJ53+DK53)*DK54))))/2)</f>
        <v>29928.59999999999</v>
      </c>
      <c r="DL56" s="4">
        <f>DL52+((0.8*((DL53+DK53)-(DL52+((DK53+DL53)*DL54)))))</f>
        <v>59857.19999999998</v>
      </c>
      <c r="DM56" s="4">
        <f>DM52/2+((0.8*((DM53+DL53)-(DM52+((DL53+DM53)*DM54))))/2)</f>
        <v>30078</v>
      </c>
      <c r="DN56" s="4">
        <f>DN52+((0.8*((DN53+DM53)-(DN52+((DM53+DN53)*DN54)))))</f>
        <v>60156</v>
      </c>
      <c r="DO56" s="4">
        <f>DO52/2+((0.8*((DO53+DN53)-(DO52+((DN53+DO53)*DO54))))/2)</f>
        <v>30227.899999999994</v>
      </c>
      <c r="DP56" s="4">
        <f>DP52+((0.8*((DP53+DO53)-(DP52+((DO53+DP53)*DP54)))))</f>
        <v>60455.79999999999</v>
      </c>
      <c r="DQ56" s="4">
        <f>DQ52/2+((0.8*((DQ53+DP53)-(DQ52+((DP53+DQ53)*DQ54))))/2)</f>
        <v>30378.79999999999</v>
      </c>
      <c r="DR56" s="4">
        <f>DR52+((0.8*((DR53+DQ53)-(DR52+((DQ53+DR53)*DR54)))))</f>
        <v>60757.59999999998</v>
      </c>
      <c r="DS56" s="4">
        <f>DS52/2+((0.8*((DS53+DR53)-(DS52+((DR53+DS53)*DS54))))/2)</f>
        <v>0</v>
      </c>
    </row>
    <row r="57" spans="1:256" s="5" customFormat="1" ht="12.75">
      <c r="A57" s="14" t="s">
        <v>39</v>
      </c>
      <c r="B57" s="5" t="str">
        <f>IF(B31+A31&lt;B56,"Failed","Pass")</f>
        <v>Pass</v>
      </c>
      <c r="C57" s="5" t="str">
        <f>IF(C31-C26&lt;C56,"Failed","Pass")</f>
        <v>Pass</v>
      </c>
      <c r="D57" s="5" t="str">
        <f aca="true" t="shared" si="41" ref="D57:AL57">IF(D31+C31&lt;D56,"Failed","Pass")</f>
        <v>Pass</v>
      </c>
      <c r="E57" s="5" t="str">
        <f>IF(E31-E26&lt;E56,"Failed","Pass")</f>
        <v>Pass</v>
      </c>
      <c r="F57" s="5" t="str">
        <f t="shared" si="41"/>
        <v>Pass</v>
      </c>
      <c r="G57" s="5" t="str">
        <f>IF(G31-G26&lt;G56,"Failed","Pass")</f>
        <v>Pass</v>
      </c>
      <c r="H57" s="5" t="str">
        <f t="shared" si="41"/>
        <v>Pass</v>
      </c>
      <c r="I57" s="5" t="str">
        <f>IF(I31-I26&lt;I56,"Failed","Pass")</f>
        <v>Pass</v>
      </c>
      <c r="J57" s="5" t="str">
        <f t="shared" si="41"/>
        <v>Pass</v>
      </c>
      <c r="K57" s="5" t="str">
        <f>IF(K31-K26&lt;K56,"Failed","Pass")</f>
        <v>Pass</v>
      </c>
      <c r="L57" s="5" t="str">
        <f t="shared" si="41"/>
        <v>Pass</v>
      </c>
      <c r="M57" s="5" t="str">
        <f>IF(M31-M26&lt;M56,"Failed","Pass")</f>
        <v>Pass</v>
      </c>
      <c r="N57" s="5" t="str">
        <f t="shared" si="41"/>
        <v>Pass</v>
      </c>
      <c r="O57" s="5" t="str">
        <f>IF(O31-O26&lt;O56,"Failed","Pass")</f>
        <v>Pass</v>
      </c>
      <c r="P57" s="5" t="str">
        <f t="shared" si="41"/>
        <v>Pass</v>
      </c>
      <c r="Q57" s="5" t="str">
        <f>IF(Q31-Q26&lt;Q56,"Failed","Pass")</f>
        <v>Pass</v>
      </c>
      <c r="R57" s="5" t="str">
        <f t="shared" si="41"/>
        <v>Pass</v>
      </c>
      <c r="S57" s="5" t="str">
        <f>IF(S31-S26&lt;S56,"Failed","Pass")</f>
        <v>Pass</v>
      </c>
      <c r="T57" s="5" t="str">
        <f t="shared" si="41"/>
        <v>Pass</v>
      </c>
      <c r="U57" s="5" t="str">
        <f>IF(U31-U26&lt;U56,"Failed","Pass")</f>
        <v>Pass</v>
      </c>
      <c r="V57" s="5" t="str">
        <f t="shared" si="41"/>
        <v>Pass</v>
      </c>
      <c r="W57" s="5" t="str">
        <f>IF(W31-W26&lt;W56,"Failed","Pass")</f>
        <v>Pass</v>
      </c>
      <c r="X57" s="5" t="str">
        <f t="shared" si="41"/>
        <v>Pass</v>
      </c>
      <c r="Y57" s="5" t="str">
        <f>IF(Y31-Y26&lt;Y56,"Failed","Pass")</f>
        <v>Pass</v>
      </c>
      <c r="Z57" s="5" t="str">
        <f t="shared" si="41"/>
        <v>Pass</v>
      </c>
      <c r="AA57" s="5" t="str">
        <f>IF(AA31-AA26&lt;AA56,"Failed","Pass")</f>
        <v>Pass</v>
      </c>
      <c r="AB57" s="5" t="str">
        <f t="shared" si="41"/>
        <v>Pass</v>
      </c>
      <c r="AC57" s="5" t="str">
        <f>IF(AC31-AC26&lt;AC56,"Failed","Pass")</f>
        <v>Pass</v>
      </c>
      <c r="AD57" s="5" t="str">
        <f t="shared" si="41"/>
        <v>Pass</v>
      </c>
      <c r="AE57" s="5" t="str">
        <f>IF(AE31-AE26&lt;AE56,"Failed","Pass")</f>
        <v>Pass</v>
      </c>
      <c r="AF57" s="5" t="str">
        <f t="shared" si="41"/>
        <v>Pass</v>
      </c>
      <c r="AG57" s="5" t="str">
        <f>IF(AG31-AG26&lt;AG56,"Failed","Pass")</f>
        <v>Pass</v>
      </c>
      <c r="AH57" s="5" t="str">
        <f t="shared" si="41"/>
        <v>Pass</v>
      </c>
      <c r="AI57" s="5" t="str">
        <f>IF(AI31-AI26&lt;AI56,"Failed","Pass")</f>
        <v>Pass</v>
      </c>
      <c r="AJ57" s="5" t="str">
        <f t="shared" si="41"/>
        <v>Pass</v>
      </c>
      <c r="AK57" s="5" t="str">
        <f>IF(AK31-AK26&lt;AK56,"Failed","Pass")</f>
        <v>Pass</v>
      </c>
      <c r="AL57" s="5" t="str">
        <f t="shared" si="41"/>
        <v>Pass</v>
      </c>
      <c r="AM57" s="5" t="str">
        <f>IF(AM31-AM26&lt;AM56,"Failed","Pass")</f>
        <v>Pass</v>
      </c>
      <c r="AN57" s="5" t="str">
        <f aca="true" t="shared" si="42" ref="AN57:AX57">IF(AN31+AM31&lt;AN56,"Failed","Pass")</f>
        <v>Pass</v>
      </c>
      <c r="AO57" s="5" t="str">
        <f>IF(AO31-AO26&lt;AO56,"Failed","Pass")</f>
        <v>Pass</v>
      </c>
      <c r="AP57" s="5" t="str">
        <f t="shared" si="42"/>
        <v>Pass</v>
      </c>
      <c r="AQ57" s="5" t="str">
        <f>IF(AQ31-AQ26&lt;AQ56,"Failed","Pass")</f>
        <v>Pass</v>
      </c>
      <c r="AR57" s="5" t="str">
        <f t="shared" si="42"/>
        <v>Pass</v>
      </c>
      <c r="AS57" s="5" t="str">
        <f>IF(AS31-AS26&lt;AS56,"Failed","Pass")</f>
        <v>Pass</v>
      </c>
      <c r="AT57" s="5" t="str">
        <f t="shared" si="42"/>
        <v>Pass</v>
      </c>
      <c r="AU57" s="5" t="str">
        <f>IF(AU31-AU26&lt;AU56,"Failed","Pass")</f>
        <v>Pass</v>
      </c>
      <c r="AV57" s="5" t="str">
        <f t="shared" si="42"/>
        <v>Pass</v>
      </c>
      <c r="AW57" s="5" t="str">
        <f>IF(AW31-AW26&lt;AW56,"Failed","Pass")</f>
        <v>Pass</v>
      </c>
      <c r="AX57" s="5" t="str">
        <f t="shared" si="42"/>
        <v>Pass</v>
      </c>
      <c r="AY57" s="5" t="str">
        <f>IF(AY31-AY26&lt;AY56,"Failed","Pass")</f>
        <v>Pass</v>
      </c>
      <c r="AZ57" s="5" t="str">
        <f>IF(AZ31-AZ26+AY31-AY26&lt;AZ56,"Failed","Pass")</f>
        <v>Pass</v>
      </c>
      <c r="BA57" s="5" t="str">
        <f>IF(BA31-BA26&lt;BA56,"Failed","Pass")</f>
        <v>Pass</v>
      </c>
      <c r="BB57" s="5" t="str">
        <f aca="true" t="shared" si="43" ref="BB57:BZ57">IF(BB31-BB26+BA31-BA26&lt;BB56,"Failed","Pass")</f>
        <v>Pass</v>
      </c>
      <c r="BC57" s="5" t="str">
        <f t="shared" si="43"/>
        <v>Pass</v>
      </c>
      <c r="BD57" s="5" t="str">
        <f t="shared" si="43"/>
        <v>Pass</v>
      </c>
      <c r="BE57" s="5" t="str">
        <f t="shared" si="43"/>
        <v>Pass</v>
      </c>
      <c r="BF57" s="5" t="str">
        <f t="shared" si="43"/>
        <v>Pass</v>
      </c>
      <c r="BG57" s="5" t="str">
        <f t="shared" si="43"/>
        <v>Pass</v>
      </c>
      <c r="BH57" s="5" t="str">
        <f t="shared" si="43"/>
        <v>Pass</v>
      </c>
      <c r="BI57" s="5" t="str">
        <f t="shared" si="43"/>
        <v>Pass</v>
      </c>
      <c r="BJ57" s="5" t="str">
        <f t="shared" si="43"/>
        <v>Pass</v>
      </c>
      <c r="BK57" s="5" t="str">
        <f t="shared" si="43"/>
        <v>Pass</v>
      </c>
      <c r="BL57" s="5" t="str">
        <f t="shared" si="43"/>
        <v>Pass</v>
      </c>
      <c r="BM57" s="5" t="str">
        <f t="shared" si="43"/>
        <v>Pass</v>
      </c>
      <c r="BN57" s="5" t="str">
        <f t="shared" si="43"/>
        <v>Pass</v>
      </c>
      <c r="BO57" s="5" t="str">
        <f t="shared" si="43"/>
        <v>Pass</v>
      </c>
      <c r="BP57" s="5" t="str">
        <f t="shared" si="43"/>
        <v>Pass</v>
      </c>
      <c r="BQ57" s="5" t="str">
        <f t="shared" si="43"/>
        <v>Pass</v>
      </c>
      <c r="BR57" s="5" t="str">
        <f t="shared" si="43"/>
        <v>Pass</v>
      </c>
      <c r="BS57" s="5" t="str">
        <f t="shared" si="43"/>
        <v>Pass</v>
      </c>
      <c r="BT57" s="5" t="str">
        <f t="shared" si="43"/>
        <v>Pass</v>
      </c>
      <c r="BU57" s="5" t="str">
        <f t="shared" si="43"/>
        <v>Pass</v>
      </c>
      <c r="BV57" s="5" t="str">
        <f t="shared" si="43"/>
        <v>Pass</v>
      </c>
      <c r="BW57" s="5" t="str">
        <f t="shared" si="43"/>
        <v>Pass</v>
      </c>
      <c r="BX57" s="5" t="str">
        <f t="shared" si="43"/>
        <v>Pass</v>
      </c>
      <c r="BY57" s="5" t="str">
        <f t="shared" si="43"/>
        <v>Pass</v>
      </c>
      <c r="BZ57" s="5" t="str">
        <f t="shared" si="43"/>
        <v>Pass</v>
      </c>
      <c r="CA57" s="5" t="str">
        <f>IF(CA31-CA25-CA26+BZ31-BZ25-BZ26&lt;CA56,"Failed","Pass")</f>
        <v>Pass</v>
      </c>
      <c r="CB57" s="5" t="str">
        <f aca="true" t="shared" si="44" ref="CB57:DR57">IF(CB31-CB25-CB26+CA31-CA25-CA26&lt;CB56,"Failed","Pass")</f>
        <v>Pass</v>
      </c>
      <c r="CC57" s="5" t="str">
        <f t="shared" si="44"/>
        <v>Pass</v>
      </c>
      <c r="CD57" s="5" t="str">
        <f t="shared" si="44"/>
        <v>Pass</v>
      </c>
      <c r="CE57" s="5" t="str">
        <f t="shared" si="44"/>
        <v>Pass</v>
      </c>
      <c r="CF57" s="5" t="str">
        <f t="shared" si="44"/>
        <v>Pass</v>
      </c>
      <c r="CG57" s="5" t="str">
        <f t="shared" si="44"/>
        <v>Pass</v>
      </c>
      <c r="CH57" s="5" t="str">
        <f t="shared" si="44"/>
        <v>Pass</v>
      </c>
      <c r="CI57" s="5" t="str">
        <f t="shared" si="44"/>
        <v>Pass</v>
      </c>
      <c r="CJ57" s="5" t="str">
        <f t="shared" si="44"/>
        <v>Pass</v>
      </c>
      <c r="CK57" s="5" t="str">
        <f t="shared" si="44"/>
        <v>Pass</v>
      </c>
      <c r="CL57" s="5" t="str">
        <f t="shared" si="44"/>
        <v>Pass</v>
      </c>
      <c r="CM57" s="5" t="str">
        <f t="shared" si="44"/>
        <v>Pass</v>
      </c>
      <c r="CN57" s="5" t="str">
        <f t="shared" si="44"/>
        <v>Pass</v>
      </c>
      <c r="CO57" s="5" t="str">
        <f t="shared" si="44"/>
        <v>Pass</v>
      </c>
      <c r="CP57" s="5" t="str">
        <f t="shared" si="44"/>
        <v>Pass</v>
      </c>
      <c r="CQ57" s="5" t="str">
        <f t="shared" si="44"/>
        <v>Pass</v>
      </c>
      <c r="CR57" s="5" t="str">
        <f t="shared" si="44"/>
        <v>Pass</v>
      </c>
      <c r="CS57" s="5" t="str">
        <f t="shared" si="44"/>
        <v>Pass</v>
      </c>
      <c r="CT57" s="5" t="str">
        <f t="shared" si="44"/>
        <v>Pass</v>
      </c>
      <c r="CU57" s="5" t="str">
        <f t="shared" si="44"/>
        <v>Pass</v>
      </c>
      <c r="CV57" s="5" t="str">
        <f t="shared" si="44"/>
        <v>Pass</v>
      </c>
      <c r="CW57" s="5" t="str">
        <f t="shared" si="44"/>
        <v>Pass</v>
      </c>
      <c r="CX57" s="5" t="str">
        <f t="shared" si="44"/>
        <v>Pass</v>
      </c>
      <c r="CY57" s="5" t="str">
        <f t="shared" si="44"/>
        <v>Pass</v>
      </c>
      <c r="CZ57" s="5" t="str">
        <f t="shared" si="44"/>
        <v>Pass</v>
      </c>
      <c r="DA57" s="5" t="str">
        <f>IF(DA31-DA25-DA26+CZ31-CZ25-CZ26&lt;DA56,"Failed","Pass")</f>
        <v>Pass</v>
      </c>
      <c r="DB57" s="5" t="str">
        <f t="shared" si="44"/>
        <v>Failed</v>
      </c>
      <c r="DC57" s="5" t="str">
        <f t="shared" si="44"/>
        <v>Failed</v>
      </c>
      <c r="DD57" s="5" t="str">
        <f t="shared" si="44"/>
        <v>Failed</v>
      </c>
      <c r="DE57" s="5" t="str">
        <f t="shared" si="44"/>
        <v>Failed</v>
      </c>
      <c r="DF57" s="5" t="str">
        <f t="shared" si="44"/>
        <v>Failed</v>
      </c>
      <c r="DG57" s="5" t="str">
        <f t="shared" si="44"/>
        <v>Failed</v>
      </c>
      <c r="DH57" s="5" t="str">
        <f t="shared" si="44"/>
        <v>Failed</v>
      </c>
      <c r="DI57" s="5" t="str">
        <f t="shared" si="44"/>
        <v>Failed</v>
      </c>
      <c r="DJ57" s="5" t="str">
        <f t="shared" si="44"/>
        <v>Failed</v>
      </c>
      <c r="DK57" s="5" t="str">
        <f t="shared" si="44"/>
        <v>Failed</v>
      </c>
      <c r="DL57" s="5" t="str">
        <f t="shared" si="44"/>
        <v>Failed</v>
      </c>
      <c r="DM57" s="5" t="str">
        <f t="shared" si="44"/>
        <v>Failed</v>
      </c>
      <c r="DN57" s="5" t="str">
        <f t="shared" si="44"/>
        <v>Failed</v>
      </c>
      <c r="DO57" s="5" t="str">
        <f t="shared" si="44"/>
        <v>Failed</v>
      </c>
      <c r="DP57" s="5" t="str">
        <f t="shared" si="44"/>
        <v>Failed</v>
      </c>
      <c r="DQ57" s="5" t="str">
        <f t="shared" si="44"/>
        <v>Failed</v>
      </c>
      <c r="DR57" s="5" t="str">
        <f t="shared" si="44"/>
        <v>Failed</v>
      </c>
      <c r="DS57" s="5" t="str">
        <f aca="true" t="shared" si="45" ref="DS57:FX57">IF(DS31-DS26+DR31-DR26&lt;DS56,"Failed","Pass")</f>
        <v>Pass</v>
      </c>
      <c r="DT57" s="5" t="str">
        <f t="shared" si="45"/>
        <v>Pass</v>
      </c>
      <c r="DU57" s="5" t="str">
        <f t="shared" si="45"/>
        <v>Pass</v>
      </c>
      <c r="DV57" s="5" t="str">
        <f t="shared" si="45"/>
        <v>Pass</v>
      </c>
      <c r="DW57" s="5" t="str">
        <f t="shared" si="45"/>
        <v>Pass</v>
      </c>
      <c r="DX57" s="5" t="str">
        <f t="shared" si="45"/>
        <v>Pass</v>
      </c>
      <c r="DY57" s="5" t="str">
        <f t="shared" si="45"/>
        <v>Pass</v>
      </c>
      <c r="DZ57" s="5" t="str">
        <f t="shared" si="45"/>
        <v>Pass</v>
      </c>
      <c r="EA57" s="5" t="str">
        <f t="shared" si="45"/>
        <v>Pass</v>
      </c>
      <c r="EB57" s="5" t="str">
        <f t="shared" si="45"/>
        <v>Pass</v>
      </c>
      <c r="EC57" s="5" t="str">
        <f t="shared" si="45"/>
        <v>Pass</v>
      </c>
      <c r="ED57" s="5" t="str">
        <f t="shared" si="45"/>
        <v>Pass</v>
      </c>
      <c r="EE57" s="5" t="str">
        <f t="shared" si="45"/>
        <v>Pass</v>
      </c>
      <c r="EF57" s="5" t="str">
        <f t="shared" si="45"/>
        <v>Pass</v>
      </c>
      <c r="EG57" s="5" t="str">
        <f t="shared" si="45"/>
        <v>Pass</v>
      </c>
      <c r="EH57" s="5" t="str">
        <f t="shared" si="45"/>
        <v>Pass</v>
      </c>
      <c r="EI57" s="5" t="str">
        <f t="shared" si="45"/>
        <v>Pass</v>
      </c>
      <c r="EJ57" s="5" t="str">
        <f t="shared" si="45"/>
        <v>Pass</v>
      </c>
      <c r="EK57" s="5" t="str">
        <f t="shared" si="45"/>
        <v>Pass</v>
      </c>
      <c r="EL57" s="5" t="str">
        <f t="shared" si="45"/>
        <v>Pass</v>
      </c>
      <c r="EM57" s="5" t="str">
        <f t="shared" si="45"/>
        <v>Pass</v>
      </c>
      <c r="EN57" s="5" t="str">
        <f t="shared" si="45"/>
        <v>Pass</v>
      </c>
      <c r="EO57" s="5" t="str">
        <f t="shared" si="45"/>
        <v>Pass</v>
      </c>
      <c r="EP57" s="5" t="str">
        <f t="shared" si="45"/>
        <v>Pass</v>
      </c>
      <c r="EQ57" s="5" t="str">
        <f t="shared" si="45"/>
        <v>Pass</v>
      </c>
      <c r="ER57" s="5" t="str">
        <f t="shared" si="45"/>
        <v>Pass</v>
      </c>
      <c r="ES57" s="5" t="str">
        <f t="shared" si="45"/>
        <v>Pass</v>
      </c>
      <c r="ET57" s="5" t="str">
        <f t="shared" si="45"/>
        <v>Pass</v>
      </c>
      <c r="EU57" s="5" t="str">
        <f t="shared" si="45"/>
        <v>Pass</v>
      </c>
      <c r="EV57" s="5" t="str">
        <f t="shared" si="45"/>
        <v>Pass</v>
      </c>
      <c r="EW57" s="5" t="str">
        <f t="shared" si="45"/>
        <v>Pass</v>
      </c>
      <c r="EX57" s="5" t="str">
        <f t="shared" si="45"/>
        <v>Pass</v>
      </c>
      <c r="EY57" s="5" t="str">
        <f t="shared" si="45"/>
        <v>Pass</v>
      </c>
      <c r="EZ57" s="5" t="str">
        <f t="shared" si="45"/>
        <v>Pass</v>
      </c>
      <c r="FA57" s="5" t="str">
        <f t="shared" si="45"/>
        <v>Pass</v>
      </c>
      <c r="FB57" s="5" t="str">
        <f t="shared" si="45"/>
        <v>Pass</v>
      </c>
      <c r="FC57" s="5" t="str">
        <f t="shared" si="45"/>
        <v>Pass</v>
      </c>
      <c r="FD57" s="5" t="str">
        <f t="shared" si="45"/>
        <v>Pass</v>
      </c>
      <c r="FE57" s="5" t="str">
        <f t="shared" si="45"/>
        <v>Pass</v>
      </c>
      <c r="FF57" s="5" t="str">
        <f t="shared" si="45"/>
        <v>Pass</v>
      </c>
      <c r="FG57" s="5" t="str">
        <f t="shared" si="45"/>
        <v>Pass</v>
      </c>
      <c r="FH57" s="5" t="str">
        <f t="shared" si="45"/>
        <v>Pass</v>
      </c>
      <c r="FI57" s="5" t="str">
        <f t="shared" si="45"/>
        <v>Pass</v>
      </c>
      <c r="FJ57" s="5" t="str">
        <f t="shared" si="45"/>
        <v>Pass</v>
      </c>
      <c r="FK57" s="5" t="str">
        <f t="shared" si="45"/>
        <v>Pass</v>
      </c>
      <c r="FL57" s="5" t="str">
        <f t="shared" si="45"/>
        <v>Pass</v>
      </c>
      <c r="FM57" s="5" t="str">
        <f t="shared" si="45"/>
        <v>Pass</v>
      </c>
      <c r="FN57" s="5" t="str">
        <f t="shared" si="45"/>
        <v>Pass</v>
      </c>
      <c r="FO57" s="5" t="str">
        <f t="shared" si="45"/>
        <v>Pass</v>
      </c>
      <c r="FP57" s="5" t="str">
        <f t="shared" si="45"/>
        <v>Pass</v>
      </c>
      <c r="FQ57" s="5" t="str">
        <f t="shared" si="45"/>
        <v>Pass</v>
      </c>
      <c r="FR57" s="5" t="str">
        <f t="shared" si="45"/>
        <v>Pass</v>
      </c>
      <c r="FS57" s="5" t="str">
        <f t="shared" si="45"/>
        <v>Pass</v>
      </c>
      <c r="FT57" s="5" t="str">
        <f t="shared" si="45"/>
        <v>Pass</v>
      </c>
      <c r="FU57" s="5" t="str">
        <f t="shared" si="45"/>
        <v>Pass</v>
      </c>
      <c r="FV57" s="5" t="str">
        <f t="shared" si="45"/>
        <v>Pass</v>
      </c>
      <c r="FW57" s="5" t="str">
        <f t="shared" si="45"/>
        <v>Pass</v>
      </c>
      <c r="FX57" s="5" t="str">
        <f t="shared" si="45"/>
        <v>Pass</v>
      </c>
      <c r="FY57" s="5" t="str">
        <f aca="true" t="shared" si="46" ref="FY57:GR57">IF(FY31-FY26+FX31-FX26&lt;FY56,"Failed","Pass")</f>
        <v>Pass</v>
      </c>
      <c r="FZ57" s="5" t="str">
        <f t="shared" si="46"/>
        <v>Pass</v>
      </c>
      <c r="GA57" s="5" t="str">
        <f t="shared" si="46"/>
        <v>Pass</v>
      </c>
      <c r="GB57" s="5" t="str">
        <f t="shared" si="46"/>
        <v>Pass</v>
      </c>
      <c r="GC57" s="5" t="str">
        <f t="shared" si="46"/>
        <v>Pass</v>
      </c>
      <c r="GD57" s="5" t="str">
        <f t="shared" si="46"/>
        <v>Pass</v>
      </c>
      <c r="GE57" s="5" t="str">
        <f t="shared" si="46"/>
        <v>Pass</v>
      </c>
      <c r="GF57" s="5" t="str">
        <f t="shared" si="46"/>
        <v>Pass</v>
      </c>
      <c r="GG57" s="5" t="str">
        <f t="shared" si="46"/>
        <v>Pass</v>
      </c>
      <c r="GH57" s="5" t="str">
        <f t="shared" si="46"/>
        <v>Pass</v>
      </c>
      <c r="GI57" s="5" t="str">
        <f t="shared" si="46"/>
        <v>Pass</v>
      </c>
      <c r="GJ57" s="5" t="str">
        <f t="shared" si="46"/>
        <v>Pass</v>
      </c>
      <c r="GK57" s="5" t="str">
        <f t="shared" si="46"/>
        <v>Pass</v>
      </c>
      <c r="GL57" s="5" t="str">
        <f t="shared" si="46"/>
        <v>Pass</v>
      </c>
      <c r="GM57" s="5" t="str">
        <f t="shared" si="46"/>
        <v>Pass</v>
      </c>
      <c r="GN57" s="5" t="str">
        <f t="shared" si="46"/>
        <v>Pass</v>
      </c>
      <c r="GO57" s="5" t="str">
        <f t="shared" si="46"/>
        <v>Pass</v>
      </c>
      <c r="GP57" s="5" t="str">
        <f t="shared" si="46"/>
        <v>Pass</v>
      </c>
      <c r="GQ57" s="5" t="str">
        <f t="shared" si="46"/>
        <v>Pass</v>
      </c>
      <c r="GR57" s="5" t="str">
        <f t="shared" si="46"/>
        <v>Pass</v>
      </c>
      <c r="GS57" s="5" t="str">
        <f aca="true" t="shared" si="47" ref="GS57:IJ57">IF(GS31-GS26+GR31-GR26&lt;GS56,"Failed","Pass")</f>
        <v>Pass</v>
      </c>
      <c r="GT57" s="5" t="str">
        <f t="shared" si="47"/>
        <v>Pass</v>
      </c>
      <c r="GU57" s="5" t="str">
        <f t="shared" si="47"/>
        <v>Pass</v>
      </c>
      <c r="GV57" s="5" t="str">
        <f t="shared" si="47"/>
        <v>Pass</v>
      </c>
      <c r="GW57" s="5" t="str">
        <f t="shared" si="47"/>
        <v>Pass</v>
      </c>
      <c r="GX57" s="5" t="str">
        <f t="shared" si="47"/>
        <v>Pass</v>
      </c>
      <c r="GY57" s="5" t="str">
        <f t="shared" si="47"/>
        <v>Pass</v>
      </c>
      <c r="GZ57" s="5" t="str">
        <f t="shared" si="47"/>
        <v>Pass</v>
      </c>
      <c r="HA57" s="5" t="str">
        <f t="shared" si="47"/>
        <v>Pass</v>
      </c>
      <c r="HB57" s="5" t="str">
        <f t="shared" si="47"/>
        <v>Pass</v>
      </c>
      <c r="HC57" s="5" t="str">
        <f t="shared" si="47"/>
        <v>Pass</v>
      </c>
      <c r="HD57" s="5" t="str">
        <f t="shared" si="47"/>
        <v>Pass</v>
      </c>
      <c r="HE57" s="5" t="str">
        <f t="shared" si="47"/>
        <v>Pass</v>
      </c>
      <c r="HF57" s="5" t="str">
        <f t="shared" si="47"/>
        <v>Pass</v>
      </c>
      <c r="HG57" s="5" t="str">
        <f t="shared" si="47"/>
        <v>Pass</v>
      </c>
      <c r="HH57" s="5" t="str">
        <f t="shared" si="47"/>
        <v>Pass</v>
      </c>
      <c r="HI57" s="5" t="str">
        <f t="shared" si="47"/>
        <v>Pass</v>
      </c>
      <c r="HJ57" s="5" t="str">
        <f t="shared" si="47"/>
        <v>Pass</v>
      </c>
      <c r="HK57" s="5" t="str">
        <f t="shared" si="47"/>
        <v>Pass</v>
      </c>
      <c r="HL57" s="5" t="str">
        <f t="shared" si="47"/>
        <v>Pass</v>
      </c>
      <c r="HM57" s="5" t="str">
        <f t="shared" si="47"/>
        <v>Pass</v>
      </c>
      <c r="HN57" s="5" t="str">
        <f t="shared" si="47"/>
        <v>Pass</v>
      </c>
      <c r="HO57" s="5" t="str">
        <f t="shared" si="47"/>
        <v>Pass</v>
      </c>
      <c r="HP57" s="5" t="str">
        <f t="shared" si="47"/>
        <v>Pass</v>
      </c>
      <c r="HQ57" s="5" t="str">
        <f t="shared" si="47"/>
        <v>Pass</v>
      </c>
      <c r="HR57" s="5" t="str">
        <f t="shared" si="47"/>
        <v>Pass</v>
      </c>
      <c r="HS57" s="5" t="str">
        <f t="shared" si="47"/>
        <v>Pass</v>
      </c>
      <c r="HT57" s="5" t="str">
        <f t="shared" si="47"/>
        <v>Pass</v>
      </c>
      <c r="HU57" s="5" t="str">
        <f t="shared" si="47"/>
        <v>Pass</v>
      </c>
      <c r="HV57" s="5" t="str">
        <f t="shared" si="47"/>
        <v>Pass</v>
      </c>
      <c r="HW57" s="5" t="str">
        <f t="shared" si="47"/>
        <v>Pass</v>
      </c>
      <c r="HX57" s="5" t="str">
        <f t="shared" si="47"/>
        <v>Pass</v>
      </c>
      <c r="HY57" s="5" t="str">
        <f t="shared" si="47"/>
        <v>Pass</v>
      </c>
      <c r="HZ57" s="5" t="str">
        <f t="shared" si="47"/>
        <v>Pass</v>
      </c>
      <c r="IA57" s="5" t="str">
        <f t="shared" si="47"/>
        <v>Pass</v>
      </c>
      <c r="IB57" s="5" t="str">
        <f t="shared" si="47"/>
        <v>Pass</v>
      </c>
      <c r="IC57" s="5" t="str">
        <f t="shared" si="47"/>
        <v>Pass</v>
      </c>
      <c r="ID57" s="5" t="str">
        <f t="shared" si="47"/>
        <v>Pass</v>
      </c>
      <c r="IE57" s="5" t="str">
        <f t="shared" si="47"/>
        <v>Pass</v>
      </c>
      <c r="IF57" s="5" t="str">
        <f t="shared" si="47"/>
        <v>Pass</v>
      </c>
      <c r="IG57" s="5" t="str">
        <f t="shared" si="47"/>
        <v>Pass</v>
      </c>
      <c r="IH57" s="5" t="str">
        <f t="shared" si="47"/>
        <v>Pass</v>
      </c>
      <c r="II57" s="5" t="str">
        <f t="shared" si="47"/>
        <v>Pass</v>
      </c>
      <c r="IJ57" s="5" t="str">
        <f t="shared" si="47"/>
        <v>Pass</v>
      </c>
      <c r="IK57" s="5" t="str">
        <f aca="true" t="shared" si="48" ref="IK57:IV57">IF(IK31-IK26+IJ31-IJ26&lt;IK56,"Failed","Pass")</f>
        <v>Pass</v>
      </c>
      <c r="IL57" s="5" t="str">
        <f t="shared" si="48"/>
        <v>Pass</v>
      </c>
      <c r="IM57" s="5" t="str">
        <f t="shared" si="48"/>
        <v>Pass</v>
      </c>
      <c r="IN57" s="5" t="str">
        <f t="shared" si="48"/>
        <v>Pass</v>
      </c>
      <c r="IO57" s="5" t="str">
        <f t="shared" si="48"/>
        <v>Pass</v>
      </c>
      <c r="IP57" s="5" t="str">
        <f t="shared" si="48"/>
        <v>Pass</v>
      </c>
      <c r="IQ57" s="5" t="str">
        <f t="shared" si="48"/>
        <v>Pass</v>
      </c>
      <c r="IR57" s="5" t="str">
        <f t="shared" si="48"/>
        <v>Pass</v>
      </c>
      <c r="IS57" s="5" t="str">
        <f t="shared" si="48"/>
        <v>Pass</v>
      </c>
      <c r="IT57" s="5" t="str">
        <f t="shared" si="48"/>
        <v>Pass</v>
      </c>
      <c r="IU57" s="5" t="str">
        <f t="shared" si="48"/>
        <v>Pass</v>
      </c>
      <c r="IV57" s="5" t="str">
        <f t="shared" si="48"/>
        <v>Pass</v>
      </c>
    </row>
    <row r="58" spans="1:115" s="5" customFormat="1" ht="12.75">
      <c r="A58" s="14" t="s">
        <v>61</v>
      </c>
      <c r="B58" s="5">
        <f>B49/B56-1</f>
        <v>-1</v>
      </c>
      <c r="C58" s="27">
        <f>(C31-C26)/C56-1</f>
        <v>0.11029285408242173</v>
      </c>
      <c r="D58" s="27">
        <f aca="true" t="shared" si="49" ref="D58:BO58">(D31-D26+C31-C26)/D56-1</f>
        <v>0.10421510386561472</v>
      </c>
      <c r="E58" s="27">
        <f t="shared" si="49"/>
        <v>1.189252041902491</v>
      </c>
      <c r="F58" s="27">
        <f t="shared" si="49"/>
        <v>0.1357457451473767</v>
      </c>
      <c r="G58" s="27">
        <f t="shared" si="49"/>
        <v>1.312979720000262</v>
      </c>
      <c r="H58" s="27">
        <f t="shared" si="49"/>
        <v>0.12964670351653496</v>
      </c>
      <c r="I58" s="27">
        <f t="shared" si="49"/>
        <v>1.2541288454734278</v>
      </c>
      <c r="J58" s="27">
        <f t="shared" si="49"/>
        <v>0.12804829348170288</v>
      </c>
      <c r="K58" s="27">
        <f t="shared" si="49"/>
        <v>1.2754464206440237</v>
      </c>
      <c r="L58" s="27">
        <f t="shared" si="49"/>
        <v>0.12721463478798722</v>
      </c>
      <c r="M58" s="27">
        <f t="shared" si="49"/>
        <v>1.2337085540508061</v>
      </c>
      <c r="N58" s="27">
        <f t="shared" si="49"/>
        <v>0.1506291050148414</v>
      </c>
      <c r="O58" s="27">
        <f t="shared" si="49"/>
        <v>1.3038276985367476</v>
      </c>
      <c r="P58" s="27">
        <f t="shared" si="49"/>
        <v>0.14894050775953116</v>
      </c>
      <c r="Q58" s="27">
        <f t="shared" si="49"/>
        <v>1.323288802947665</v>
      </c>
      <c r="R58" s="27">
        <f t="shared" si="49"/>
        <v>0.14498876484163037</v>
      </c>
      <c r="S58" s="27">
        <f t="shared" si="49"/>
        <v>1.304918565943574</v>
      </c>
      <c r="T58" s="27">
        <f t="shared" si="49"/>
        <v>0.13570529469154757</v>
      </c>
      <c r="U58" s="27">
        <f t="shared" si="49"/>
        <v>1.2311288314198268</v>
      </c>
      <c r="V58" s="27">
        <f t="shared" si="49"/>
        <v>0.14782393816019623</v>
      </c>
      <c r="W58" s="27">
        <f t="shared" si="49"/>
        <v>1.2832555935237226</v>
      </c>
      <c r="X58" s="27">
        <f t="shared" si="49"/>
        <v>0.1616121274772544</v>
      </c>
      <c r="Y58" s="27">
        <f t="shared" si="49"/>
        <v>1.319338734228575</v>
      </c>
      <c r="Z58" s="27">
        <f t="shared" si="49"/>
        <v>0.14106222814072056</v>
      </c>
      <c r="AA58" s="27">
        <f t="shared" si="49"/>
        <v>1.3060844656118493</v>
      </c>
      <c r="AB58" s="27">
        <f t="shared" si="49"/>
        <v>0.14677164020707423</v>
      </c>
      <c r="AC58" s="27">
        <f t="shared" si="49"/>
        <v>1.3104752995433069</v>
      </c>
      <c r="AD58" s="27">
        <f t="shared" si="49"/>
        <v>0.16436889439005742</v>
      </c>
      <c r="AE58" s="27">
        <f t="shared" si="49"/>
        <v>1.3279231395236453</v>
      </c>
      <c r="AF58" s="27">
        <f t="shared" si="49"/>
        <v>0.18572887953667538</v>
      </c>
      <c r="AG58" s="27">
        <f t="shared" si="49"/>
        <v>1.3271219807542094</v>
      </c>
      <c r="AH58" s="27">
        <f t="shared" si="49"/>
        <v>0.12105071020887492</v>
      </c>
      <c r="AI58" s="27">
        <f t="shared" si="49"/>
        <v>1.298081670886802</v>
      </c>
      <c r="AJ58" s="27">
        <f t="shared" si="49"/>
        <v>0.18169347388195511</v>
      </c>
      <c r="AK58" s="27">
        <f t="shared" si="49"/>
        <v>1.3458537004745192</v>
      </c>
      <c r="AL58" s="27">
        <f t="shared" si="49"/>
        <v>0.16031971851174331</v>
      </c>
      <c r="AM58" s="27">
        <f t="shared" si="49"/>
        <v>1.3369534887129153</v>
      </c>
      <c r="AN58" s="27">
        <f t="shared" si="49"/>
        <v>0.1599669502351524</v>
      </c>
      <c r="AO58" s="27">
        <f t="shared" si="49"/>
        <v>1.279605068224531</v>
      </c>
      <c r="AP58" s="27">
        <f t="shared" si="49"/>
        <v>0.14267864188510404</v>
      </c>
      <c r="AQ58" s="27">
        <f t="shared" si="49"/>
        <v>1.3114182193094353</v>
      </c>
      <c r="AR58" s="27">
        <f t="shared" si="49"/>
        <v>0.17578294970555475</v>
      </c>
      <c r="AS58" s="27">
        <f t="shared" si="49"/>
        <v>1.3740541868114784</v>
      </c>
      <c r="AT58" s="27">
        <f t="shared" si="49"/>
        <v>0.18444949924800613</v>
      </c>
      <c r="AU58" s="27">
        <f t="shared" si="49"/>
        <v>1.3466619406603466</v>
      </c>
      <c r="AV58" s="27">
        <f t="shared" si="49"/>
        <v>0.1865443635654631</v>
      </c>
      <c r="AW58" s="27">
        <f t="shared" si="49"/>
        <v>1.3528255818216453</v>
      </c>
      <c r="AX58" s="27">
        <f t="shared" si="49"/>
        <v>0.15060938215515596</v>
      </c>
      <c r="AY58" s="27">
        <f t="shared" si="49"/>
        <v>1.3277255818209786</v>
      </c>
      <c r="AZ58" s="27">
        <f t="shared" si="49"/>
        <v>0.1672838198298423</v>
      </c>
      <c r="BA58" s="27">
        <f t="shared" si="49"/>
        <v>1.3004211441228613</v>
      </c>
      <c r="BB58" s="27">
        <f t="shared" si="49"/>
        <v>0.19895551939854794</v>
      </c>
      <c r="BC58" s="27">
        <f t="shared" si="49"/>
        <v>1.3771863295918259</v>
      </c>
      <c r="BD58" s="27">
        <f t="shared" si="49"/>
        <v>0.1300965462827015</v>
      </c>
      <c r="BE58" s="27">
        <f t="shared" si="49"/>
        <v>1.314175294329917</v>
      </c>
      <c r="BF58" s="27">
        <f t="shared" si="49"/>
        <v>0.13796912991226806</v>
      </c>
      <c r="BG58" s="27">
        <f t="shared" si="49"/>
        <v>1.2147241188086046</v>
      </c>
      <c r="BH58" s="27">
        <f t="shared" si="49"/>
        <v>0.13197228652243198</v>
      </c>
      <c r="BI58" s="27">
        <f t="shared" si="49"/>
        <v>1.305072973562341</v>
      </c>
      <c r="BJ58" s="27">
        <f t="shared" si="49"/>
        <v>0.14828282201625687</v>
      </c>
      <c r="BK58" s="27">
        <f t="shared" si="49"/>
        <v>1.322234411634736</v>
      </c>
      <c r="BL58" s="27">
        <f t="shared" si="49"/>
        <v>0.17757878290068208</v>
      </c>
      <c r="BM58" s="27">
        <f t="shared" si="49"/>
        <v>1.332672465460004</v>
      </c>
      <c r="BN58" s="27">
        <f t="shared" si="49"/>
        <v>0.14942267899829065</v>
      </c>
      <c r="BO58" s="27">
        <f t="shared" si="49"/>
        <v>1.2809314553187048</v>
      </c>
      <c r="BP58" s="27">
        <f aca="true" t="shared" si="50" ref="BP58:BY58">(BP31-BP26+BO31-BO26)/BP56-1</f>
        <v>0.14848015844897344</v>
      </c>
      <c r="BQ58" s="27">
        <f t="shared" si="50"/>
        <v>1.3193995263153315</v>
      </c>
      <c r="BR58" s="27">
        <f t="shared" si="50"/>
        <v>0.1683535744321023</v>
      </c>
      <c r="BS58" s="27">
        <f t="shared" si="50"/>
        <v>1.3292533942112579</v>
      </c>
      <c r="BT58" s="27">
        <f t="shared" si="50"/>
        <v>0.15613099247915518</v>
      </c>
      <c r="BU58" s="27">
        <f t="shared" si="50"/>
        <v>1.2832830179418764</v>
      </c>
      <c r="BV58" s="27">
        <f t="shared" si="50"/>
        <v>0.12362146268267571</v>
      </c>
      <c r="BW58" s="27">
        <f t="shared" si="50"/>
        <v>1.2373365142270072</v>
      </c>
      <c r="BX58" s="27">
        <f t="shared" si="50"/>
        <v>0.13358579789357883</v>
      </c>
      <c r="BY58" s="27">
        <f t="shared" si="50"/>
        <v>1.3282080565271666</v>
      </c>
      <c r="BZ58" s="27">
        <f>(BZ31-BZ26+BY31-BY26)/BZ56-1</f>
        <v>0.19883334759315852</v>
      </c>
      <c r="CA58" s="27">
        <f aca="true" t="shared" si="51" ref="CA58:CK58">(CA31-CA25-CA26+BZ31-BZ25-BZ26)/CA56-1</f>
        <v>1.3731290408208818</v>
      </c>
      <c r="CB58" s="27">
        <f t="shared" si="51"/>
        <v>0.13639532883677852</v>
      </c>
      <c r="CC58" s="27">
        <f t="shared" si="51"/>
        <v>1.2566665793224132</v>
      </c>
      <c r="CD58" s="27">
        <f t="shared" si="51"/>
        <v>0.16853299236899177</v>
      </c>
      <c r="CE58" s="27">
        <f t="shared" si="51"/>
        <v>1.349519660359758</v>
      </c>
      <c r="CF58" s="27">
        <f t="shared" si="51"/>
        <v>0.15077837547108186</v>
      </c>
      <c r="CG58" s="27">
        <f t="shared" si="51"/>
        <v>1.3606893040028436</v>
      </c>
      <c r="CH58" s="27">
        <f>(CH31-CH25-CH26+CG31-CG25-CG26)/CH56-1</f>
        <v>0.17182783212140662</v>
      </c>
      <c r="CI58" s="27">
        <f t="shared" si="51"/>
        <v>1.2966810709927694</v>
      </c>
      <c r="CJ58" s="27">
        <f>(CJ31-CJ25-CJ26+CI31-CI25-CI26)/CJ56-1</f>
        <v>0.150114071703912</v>
      </c>
      <c r="CK58" s="27">
        <f t="shared" si="51"/>
        <v>1.3247700751398135</v>
      </c>
      <c r="CL58" s="27">
        <f>(CL31-CL25-CL26+CK31-CK25-CK26)/CL56-1</f>
        <v>0.16618744162111265</v>
      </c>
      <c r="CM58" s="27">
        <f>(CM31-CM25-CM26+CL31-CL25-CL26)/CM56-1</f>
        <v>1.328657110388194</v>
      </c>
      <c r="CN58" s="27">
        <f>(CN31-CN25-CN26+CM31-CM25-CM26)/CN56-1</f>
        <v>0.167033426620532</v>
      </c>
      <c r="CO58" s="27">
        <f>(CO31-CO25-CO26+CN31-CN25-CN26)/CO56-1</f>
        <v>1.3232220748433892</v>
      </c>
      <c r="CP58" s="27">
        <f aca="true" t="shared" si="52" ref="CP58:CV58">(CP31-CP25-CP26+CO31-CO25-CO26)/CP56-1</f>
        <v>0.1537269837560633</v>
      </c>
      <c r="CQ58" s="27">
        <f t="shared" si="52"/>
        <v>1.3061159083211367</v>
      </c>
      <c r="CR58" s="27">
        <f t="shared" si="52"/>
        <v>0.14407940924245488</v>
      </c>
      <c r="CS58" s="27">
        <f t="shared" si="52"/>
        <v>1.288127787581526</v>
      </c>
      <c r="CT58" s="27">
        <f t="shared" si="52"/>
        <v>0.1576796486132701</v>
      </c>
      <c r="CU58" s="27">
        <f t="shared" si="52"/>
        <v>1.3192580795182365</v>
      </c>
      <c r="CV58" s="27">
        <f t="shared" si="52"/>
        <v>0.1605049379815211</v>
      </c>
      <c r="CW58" s="27">
        <f aca="true" t="shared" si="53" ref="CW58:DK58">(CW31-CW25-CW26+CV31-CV25-CV26)/CW56-1</f>
        <v>1.2575824568975627</v>
      </c>
      <c r="CX58" s="27">
        <f t="shared" si="53"/>
        <v>0.13343279015428622</v>
      </c>
      <c r="CY58" s="27">
        <f t="shared" si="53"/>
        <v>1.2847629538217427</v>
      </c>
      <c r="CZ58" s="27">
        <f t="shared" si="53"/>
        <v>0.14669567545405116</v>
      </c>
      <c r="DA58" s="27">
        <f>(DA31-DA25-DA26+CZ31-CZ25-CZ26)/DA56-1</f>
        <v>1.2760863202624657</v>
      </c>
      <c r="DB58" s="27">
        <f t="shared" si="53"/>
        <v>-1</v>
      </c>
      <c r="DC58" s="27">
        <f t="shared" si="53"/>
        <v>-1</v>
      </c>
      <c r="DD58" s="27">
        <f t="shared" si="53"/>
        <v>-1</v>
      </c>
      <c r="DE58" s="27">
        <f t="shared" si="53"/>
        <v>-1</v>
      </c>
      <c r="DF58" s="27">
        <f t="shared" si="53"/>
        <v>-1</v>
      </c>
      <c r="DG58" s="27">
        <f t="shared" si="53"/>
        <v>-1</v>
      </c>
      <c r="DH58" s="27">
        <f t="shared" si="53"/>
        <v>-1</v>
      </c>
      <c r="DI58" s="27">
        <f t="shared" si="53"/>
        <v>-1</v>
      </c>
      <c r="DJ58" s="27">
        <f t="shared" si="53"/>
        <v>-1</v>
      </c>
      <c r="DK58" s="27">
        <f t="shared" si="53"/>
        <v>-1</v>
      </c>
    </row>
    <row r="59" ht="12.75">
      <c r="AE59" s="1"/>
    </row>
    <row r="60" spans="1:105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</row>
  </sheetData>
  <sheetProtection/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60"/>
  <sheetViews>
    <sheetView zoomScalePageLayoutView="0" workbookViewId="0" topLeftCell="A13">
      <pane xSplit="1" topLeftCell="CS1" activePane="topRight" state="frozen"/>
      <selection pane="topLeft" activeCell="CY7" sqref="CY7"/>
      <selection pane="topRight" activeCell="DA60" sqref="DA60"/>
    </sheetView>
  </sheetViews>
  <sheetFormatPr defaultColWidth="9.140625" defaultRowHeight="12.75"/>
  <cols>
    <col min="1" max="1" width="34.00390625" style="2" customWidth="1"/>
    <col min="2" max="42" width="11.00390625" style="2" bestFit="1" customWidth="1"/>
    <col min="43" max="43" width="12.140625" style="2" bestFit="1" customWidth="1"/>
    <col min="44" max="63" width="11.00390625" style="2" bestFit="1" customWidth="1"/>
    <col min="64" max="64" width="12.00390625" style="2" bestFit="1" customWidth="1"/>
    <col min="65" max="129" width="11.00390625" style="2" bestFit="1" customWidth="1"/>
    <col min="130" max="16384" width="9.140625" style="2" customWidth="1"/>
  </cols>
  <sheetData>
    <row r="6" spans="1:129" ht="12.75">
      <c r="A6" s="2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8" spans="1:36" ht="12.75">
      <c r="A8" s="11" t="s">
        <v>63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1" spans="1:123" ht="12.75">
      <c r="A11" s="2" t="s">
        <v>0</v>
      </c>
      <c r="B11" s="2">
        <v>1</v>
      </c>
      <c r="C11" s="2">
        <f aca="true" t="shared" si="0" ref="C11:BN11">B11+1</f>
        <v>2</v>
      </c>
      <c r="D11" s="2">
        <f t="shared" si="0"/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 t="shared" si="0"/>
        <v>37</v>
      </c>
      <c r="AM11" s="2">
        <f t="shared" si="0"/>
        <v>38</v>
      </c>
      <c r="AN11" s="2">
        <f t="shared" si="0"/>
        <v>39</v>
      </c>
      <c r="AO11" s="2">
        <f t="shared" si="0"/>
        <v>40</v>
      </c>
      <c r="AP11" s="2">
        <f t="shared" si="0"/>
        <v>41</v>
      </c>
      <c r="AQ11" s="2">
        <f t="shared" si="0"/>
        <v>42</v>
      </c>
      <c r="AR11" s="2">
        <f t="shared" si="0"/>
        <v>43</v>
      </c>
      <c r="AS11" s="2">
        <f t="shared" si="0"/>
        <v>44</v>
      </c>
      <c r="AT11" s="2">
        <f t="shared" si="0"/>
        <v>45</v>
      </c>
      <c r="AU11" s="2">
        <f t="shared" si="0"/>
        <v>46</v>
      </c>
      <c r="AV11" s="2">
        <f t="shared" si="0"/>
        <v>47</v>
      </c>
      <c r="AW11" s="2">
        <f t="shared" si="0"/>
        <v>48</v>
      </c>
      <c r="AX11" s="2">
        <f t="shared" si="0"/>
        <v>49</v>
      </c>
      <c r="AY11" s="2">
        <f t="shared" si="0"/>
        <v>50</v>
      </c>
      <c r="AZ11" s="2">
        <f t="shared" si="0"/>
        <v>51</v>
      </c>
      <c r="BA11" s="2">
        <f t="shared" si="0"/>
        <v>52</v>
      </c>
      <c r="BB11" s="2">
        <f t="shared" si="0"/>
        <v>53</v>
      </c>
      <c r="BC11" s="2">
        <f t="shared" si="0"/>
        <v>54</v>
      </c>
      <c r="BD11" s="2">
        <f t="shared" si="0"/>
        <v>55</v>
      </c>
      <c r="BE11" s="2">
        <f t="shared" si="0"/>
        <v>56</v>
      </c>
      <c r="BF11" s="2">
        <f t="shared" si="0"/>
        <v>57</v>
      </c>
      <c r="BG11" s="2">
        <f t="shared" si="0"/>
        <v>58</v>
      </c>
      <c r="BH11" s="2">
        <f t="shared" si="0"/>
        <v>59</v>
      </c>
      <c r="BI11" s="2">
        <f t="shared" si="0"/>
        <v>60</v>
      </c>
      <c r="BJ11" s="2">
        <f t="shared" si="0"/>
        <v>61</v>
      </c>
      <c r="BK11" s="2">
        <f t="shared" si="0"/>
        <v>62</v>
      </c>
      <c r="BL11" s="2">
        <f t="shared" si="0"/>
        <v>63</v>
      </c>
      <c r="BM11" s="2">
        <f t="shared" si="0"/>
        <v>64</v>
      </c>
      <c r="BN11" s="2">
        <f t="shared" si="0"/>
        <v>65</v>
      </c>
      <c r="BO11" s="2">
        <f aca="true" t="shared" si="1" ref="BO11:DS11">BN11+1</f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t="shared" si="1"/>
        <v>102</v>
      </c>
      <c r="CZ11" s="2">
        <f t="shared" si="1"/>
        <v>103</v>
      </c>
      <c r="DA11" s="2">
        <f t="shared" si="1"/>
        <v>104</v>
      </c>
      <c r="DB11" s="2">
        <f t="shared" si="1"/>
        <v>105</v>
      </c>
      <c r="DC11" s="2">
        <f t="shared" si="1"/>
        <v>106</v>
      </c>
      <c r="DD11" s="2">
        <f t="shared" si="1"/>
        <v>107</v>
      </c>
      <c r="DE11" s="2">
        <f t="shared" si="1"/>
        <v>108</v>
      </c>
      <c r="DF11" s="2">
        <f t="shared" si="1"/>
        <v>109</v>
      </c>
      <c r="DG11" s="2">
        <f t="shared" si="1"/>
        <v>110</v>
      </c>
      <c r="DH11" s="2">
        <f t="shared" si="1"/>
        <v>111</v>
      </c>
      <c r="DI11" s="2">
        <f t="shared" si="1"/>
        <v>112</v>
      </c>
      <c r="DJ11" s="2">
        <f t="shared" si="1"/>
        <v>113</v>
      </c>
      <c r="DK11" s="2">
        <f t="shared" si="1"/>
        <v>114</v>
      </c>
      <c r="DL11" s="2">
        <f t="shared" si="1"/>
        <v>115</v>
      </c>
      <c r="DM11" s="2">
        <f t="shared" si="1"/>
        <v>116</v>
      </c>
      <c r="DN11" s="2">
        <f t="shared" si="1"/>
        <v>117</v>
      </c>
      <c r="DO11" s="2">
        <f t="shared" si="1"/>
        <v>118</v>
      </c>
      <c r="DP11" s="2">
        <f t="shared" si="1"/>
        <v>119</v>
      </c>
      <c r="DQ11" s="2">
        <f t="shared" si="1"/>
        <v>120</v>
      </c>
      <c r="DR11" s="2">
        <f t="shared" si="1"/>
        <v>121</v>
      </c>
      <c r="DS11" s="2">
        <f t="shared" si="1"/>
        <v>122</v>
      </c>
    </row>
    <row r="12" spans="1:105" s="7" customFormat="1" ht="12.75">
      <c r="A12" s="7" t="s">
        <v>11</v>
      </c>
      <c r="B12" s="7">
        <v>34780</v>
      </c>
      <c r="C12" s="7">
        <v>34871</v>
      </c>
      <c r="D12" s="7">
        <v>34963</v>
      </c>
      <c r="E12" s="7">
        <v>35054</v>
      </c>
      <c r="F12" s="7">
        <v>35145</v>
      </c>
      <c r="G12" s="7">
        <v>35237</v>
      </c>
      <c r="H12" s="7">
        <v>35329</v>
      </c>
      <c r="I12" s="7">
        <v>35419</v>
      </c>
      <c r="J12" s="7">
        <v>35510</v>
      </c>
      <c r="K12" s="7">
        <v>35602</v>
      </c>
      <c r="L12" s="7">
        <v>35694</v>
      </c>
      <c r="M12" s="7">
        <v>35785</v>
      </c>
      <c r="N12" s="7">
        <v>35874</v>
      </c>
      <c r="O12" s="7">
        <v>35965</v>
      </c>
      <c r="P12" s="7">
        <v>36059</v>
      </c>
      <c r="Q12" s="7">
        <v>36150</v>
      </c>
      <c r="R12" s="7">
        <v>36238</v>
      </c>
      <c r="S12" s="7">
        <v>36329</v>
      </c>
      <c r="T12" s="7">
        <v>36424</v>
      </c>
      <c r="U12" s="7">
        <v>36515</v>
      </c>
      <c r="V12" s="7">
        <v>36606</v>
      </c>
      <c r="W12" s="7">
        <v>36698</v>
      </c>
      <c r="X12" s="7">
        <v>36790</v>
      </c>
      <c r="Y12" s="7">
        <v>36881</v>
      </c>
      <c r="Z12" s="7">
        <v>36971</v>
      </c>
      <c r="AA12" s="7">
        <v>37063</v>
      </c>
      <c r="AB12" s="7">
        <v>37155</v>
      </c>
      <c r="AC12" s="7">
        <v>37239</v>
      </c>
      <c r="AD12" s="7">
        <v>37336</v>
      </c>
      <c r="AE12" s="7">
        <v>37428</v>
      </c>
      <c r="AF12" s="7">
        <v>37520</v>
      </c>
      <c r="AG12" s="7">
        <v>37611</v>
      </c>
      <c r="AH12" s="7">
        <v>37701</v>
      </c>
      <c r="AI12" s="7">
        <v>37792</v>
      </c>
      <c r="AJ12" s="7">
        <v>37884</v>
      </c>
      <c r="AK12" s="7">
        <v>37975</v>
      </c>
      <c r="AL12" s="7">
        <v>38064</v>
      </c>
      <c r="AM12" s="7">
        <v>38155</v>
      </c>
      <c r="AN12" s="7">
        <v>38251</v>
      </c>
      <c r="AO12" s="7">
        <v>38342</v>
      </c>
      <c r="AP12" s="7">
        <v>38446</v>
      </c>
      <c r="AQ12" s="7">
        <v>38524</v>
      </c>
      <c r="AR12" s="7">
        <v>38616</v>
      </c>
      <c r="AS12" s="7">
        <v>38707</v>
      </c>
      <c r="AT12" s="7">
        <v>38797</v>
      </c>
      <c r="AU12" s="7">
        <v>38889</v>
      </c>
      <c r="AV12" s="7">
        <v>38981</v>
      </c>
      <c r="AW12" s="7">
        <v>39072</v>
      </c>
      <c r="AX12" s="7">
        <v>39162</v>
      </c>
      <c r="AY12" s="7">
        <v>39254</v>
      </c>
      <c r="AZ12" s="7">
        <v>39346</v>
      </c>
      <c r="BA12" s="7">
        <v>39437</v>
      </c>
      <c r="BB12" s="7">
        <v>39527</v>
      </c>
      <c r="BC12" s="7">
        <v>39619</v>
      </c>
      <c r="BD12" s="7">
        <v>39710</v>
      </c>
      <c r="BE12" s="7">
        <v>39801</v>
      </c>
      <c r="BF12" s="7">
        <v>39892</v>
      </c>
      <c r="BG12" s="7">
        <v>39980</v>
      </c>
      <c r="BH12" s="7">
        <v>40074</v>
      </c>
      <c r="BI12" s="7">
        <v>40168</v>
      </c>
      <c r="BJ12" s="7">
        <v>39891</v>
      </c>
      <c r="BK12" s="7">
        <v>40359</v>
      </c>
      <c r="BL12" s="7">
        <v>40435</v>
      </c>
      <c r="BM12" s="7">
        <v>40529</v>
      </c>
      <c r="BN12" s="7">
        <v>40623</v>
      </c>
      <c r="BO12" s="7">
        <v>40715</v>
      </c>
      <c r="BP12" s="7">
        <v>40807</v>
      </c>
      <c r="BQ12" s="7">
        <v>40898</v>
      </c>
      <c r="BR12" s="7">
        <v>40989</v>
      </c>
      <c r="BS12" s="7">
        <v>41093</v>
      </c>
      <c r="BT12" s="7">
        <v>41166</v>
      </c>
      <c r="BU12" s="7">
        <v>41261</v>
      </c>
      <c r="BV12" s="7">
        <v>41347</v>
      </c>
      <c r="BW12" s="7">
        <v>41439</v>
      </c>
      <c r="BX12" s="7">
        <v>41531</v>
      </c>
      <c r="BY12" s="7">
        <v>41622</v>
      </c>
      <c r="BZ12" s="7">
        <v>41717</v>
      </c>
      <c r="CA12" s="7">
        <v>41804</v>
      </c>
      <c r="CB12" s="7">
        <v>41896</v>
      </c>
      <c r="CC12" s="7">
        <v>41987</v>
      </c>
      <c r="CD12" s="7">
        <v>42077</v>
      </c>
      <c r="CE12" s="7">
        <v>42169</v>
      </c>
      <c r="CF12" s="7">
        <v>42261</v>
      </c>
      <c r="CG12" s="7">
        <v>42351</v>
      </c>
      <c r="CH12" s="7">
        <v>42442</v>
      </c>
      <c r="CI12" s="7">
        <v>42533</v>
      </c>
      <c r="CJ12" s="7">
        <v>42624</v>
      </c>
      <c r="CK12" s="7">
        <v>42724</v>
      </c>
      <c r="CL12" s="7">
        <v>42810</v>
      </c>
      <c r="CM12" s="7">
        <v>42906</v>
      </c>
      <c r="CN12" s="7">
        <v>42996</v>
      </c>
      <c r="CO12" s="7">
        <v>43083</v>
      </c>
      <c r="CP12" s="7">
        <v>43173</v>
      </c>
      <c r="CQ12" s="7">
        <v>43270</v>
      </c>
      <c r="CR12" s="7">
        <v>43361</v>
      </c>
      <c r="CS12" s="7">
        <v>43452</v>
      </c>
      <c r="CT12" s="7">
        <v>43539</v>
      </c>
      <c r="CU12" s="7">
        <v>43635</v>
      </c>
      <c r="CV12" s="7">
        <v>43721</v>
      </c>
      <c r="CW12" s="7">
        <v>43815</v>
      </c>
      <c r="CX12" s="7">
        <v>43906</v>
      </c>
      <c r="CY12" s="7">
        <v>43996</v>
      </c>
      <c r="CZ12" s="7">
        <v>44087</v>
      </c>
      <c r="DA12" s="7">
        <v>44179</v>
      </c>
    </row>
    <row r="13" spans="1:122" s="7" customFormat="1" ht="12.75">
      <c r="A13" s="7" t="s">
        <v>4</v>
      </c>
      <c r="B13" s="7">
        <v>34683</v>
      </c>
      <c r="C13" s="7">
        <f aca="true" t="shared" si="2" ref="C13:BN13">B14+1</f>
        <v>34773</v>
      </c>
      <c r="D13" s="7">
        <f t="shared" si="2"/>
        <v>34865</v>
      </c>
      <c r="E13" s="7">
        <f t="shared" si="2"/>
        <v>34957</v>
      </c>
      <c r="F13" s="7">
        <f t="shared" si="2"/>
        <v>35048</v>
      </c>
      <c r="G13" s="7">
        <f t="shared" si="2"/>
        <v>35139</v>
      </c>
      <c r="H13" s="7">
        <f t="shared" si="2"/>
        <v>35231</v>
      </c>
      <c r="I13" s="7">
        <f t="shared" si="2"/>
        <v>35323</v>
      </c>
      <c r="J13" s="7">
        <f t="shared" si="2"/>
        <v>35414</v>
      </c>
      <c r="K13" s="7">
        <f t="shared" si="2"/>
        <v>35504</v>
      </c>
      <c r="L13" s="7">
        <f t="shared" si="2"/>
        <v>35596</v>
      </c>
      <c r="M13" s="7">
        <f t="shared" si="2"/>
        <v>35688</v>
      </c>
      <c r="N13" s="7">
        <f t="shared" si="2"/>
        <v>35779</v>
      </c>
      <c r="O13" s="7">
        <f t="shared" si="2"/>
        <v>35869</v>
      </c>
      <c r="P13" s="7">
        <f t="shared" si="2"/>
        <v>35961</v>
      </c>
      <c r="Q13" s="7">
        <f t="shared" si="2"/>
        <v>36053</v>
      </c>
      <c r="R13" s="7">
        <f t="shared" si="2"/>
        <v>36144</v>
      </c>
      <c r="S13" s="7">
        <f t="shared" si="2"/>
        <v>36234</v>
      </c>
      <c r="T13" s="7">
        <f t="shared" si="2"/>
        <v>36326</v>
      </c>
      <c r="U13" s="7">
        <f t="shared" si="2"/>
        <v>36418</v>
      </c>
      <c r="V13" s="7">
        <f t="shared" si="2"/>
        <v>36509</v>
      </c>
      <c r="W13" s="7">
        <f t="shared" si="2"/>
        <v>36600</v>
      </c>
      <c r="X13" s="7">
        <f t="shared" si="2"/>
        <v>36692</v>
      </c>
      <c r="Y13" s="7">
        <f t="shared" si="2"/>
        <v>36784</v>
      </c>
      <c r="Z13" s="7">
        <f t="shared" si="2"/>
        <v>36875</v>
      </c>
      <c r="AA13" s="7">
        <f t="shared" si="2"/>
        <v>36965</v>
      </c>
      <c r="AB13" s="7">
        <f t="shared" si="2"/>
        <v>37057</v>
      </c>
      <c r="AC13" s="7">
        <f t="shared" si="2"/>
        <v>37149</v>
      </c>
      <c r="AD13" s="7">
        <f t="shared" si="2"/>
        <v>37240</v>
      </c>
      <c r="AE13" s="7">
        <f t="shared" si="2"/>
        <v>37330</v>
      </c>
      <c r="AF13" s="7">
        <f t="shared" si="2"/>
        <v>37422</v>
      </c>
      <c r="AG13" s="7">
        <f t="shared" si="2"/>
        <v>37514</v>
      </c>
      <c r="AH13" s="7">
        <f t="shared" si="2"/>
        <v>37605</v>
      </c>
      <c r="AI13" s="7">
        <f t="shared" si="2"/>
        <v>37695</v>
      </c>
      <c r="AJ13" s="7">
        <f t="shared" si="2"/>
        <v>37787</v>
      </c>
      <c r="AK13" s="7">
        <f t="shared" si="2"/>
        <v>37879</v>
      </c>
      <c r="AL13" s="7">
        <f t="shared" si="2"/>
        <v>37970</v>
      </c>
      <c r="AM13" s="7">
        <f t="shared" si="2"/>
        <v>38061</v>
      </c>
      <c r="AN13" s="7">
        <f t="shared" si="2"/>
        <v>38153</v>
      </c>
      <c r="AO13" s="7">
        <f t="shared" si="2"/>
        <v>38245</v>
      </c>
      <c r="AP13" s="7">
        <f t="shared" si="2"/>
        <v>38336</v>
      </c>
      <c r="AQ13" s="7">
        <f t="shared" si="2"/>
        <v>38426</v>
      </c>
      <c r="AR13" s="7">
        <f t="shared" si="2"/>
        <v>38518</v>
      </c>
      <c r="AS13" s="7">
        <f t="shared" si="2"/>
        <v>38610</v>
      </c>
      <c r="AT13" s="7">
        <f t="shared" si="2"/>
        <v>38701</v>
      </c>
      <c r="AU13" s="7">
        <f t="shared" si="2"/>
        <v>38791</v>
      </c>
      <c r="AV13" s="7">
        <f t="shared" si="2"/>
        <v>38883</v>
      </c>
      <c r="AW13" s="7">
        <f t="shared" si="2"/>
        <v>38975</v>
      </c>
      <c r="AX13" s="7">
        <f t="shared" si="2"/>
        <v>39066</v>
      </c>
      <c r="AY13" s="7">
        <f t="shared" si="2"/>
        <v>39156</v>
      </c>
      <c r="AZ13" s="7">
        <f t="shared" si="2"/>
        <v>39248</v>
      </c>
      <c r="BA13" s="7">
        <f t="shared" si="2"/>
        <v>39340</v>
      </c>
      <c r="BB13" s="7">
        <f t="shared" si="2"/>
        <v>39431</v>
      </c>
      <c r="BC13" s="7">
        <f t="shared" si="2"/>
        <v>39522</v>
      </c>
      <c r="BD13" s="7">
        <f t="shared" si="2"/>
        <v>39614</v>
      </c>
      <c r="BE13" s="7">
        <f t="shared" si="2"/>
        <v>39706</v>
      </c>
      <c r="BF13" s="7">
        <f t="shared" si="2"/>
        <v>39797</v>
      </c>
      <c r="BG13" s="7">
        <f t="shared" si="2"/>
        <v>39887</v>
      </c>
      <c r="BH13" s="7">
        <f t="shared" si="2"/>
        <v>39979</v>
      </c>
      <c r="BI13" s="7">
        <f t="shared" si="2"/>
        <v>40071</v>
      </c>
      <c r="BJ13" s="7">
        <f t="shared" si="2"/>
        <v>40162</v>
      </c>
      <c r="BK13" s="7">
        <f t="shared" si="2"/>
        <v>40252</v>
      </c>
      <c r="BL13" s="7">
        <f t="shared" si="2"/>
        <v>40344</v>
      </c>
      <c r="BM13" s="7">
        <f t="shared" si="2"/>
        <v>40436</v>
      </c>
      <c r="BN13" s="7">
        <f t="shared" si="2"/>
        <v>40527</v>
      </c>
      <c r="BO13" s="7">
        <f aca="true" t="shared" si="3" ref="BO13:DR13">BN14+1</f>
        <v>40617</v>
      </c>
      <c r="BP13" s="7">
        <f t="shared" si="3"/>
        <v>40709</v>
      </c>
      <c r="BQ13" s="7">
        <f t="shared" si="3"/>
        <v>40801</v>
      </c>
      <c r="BR13" s="7">
        <f t="shared" si="3"/>
        <v>40892</v>
      </c>
      <c r="BS13" s="7">
        <f t="shared" si="3"/>
        <v>40983</v>
      </c>
      <c r="BT13" s="7">
        <f t="shared" si="3"/>
        <v>41075</v>
      </c>
      <c r="BU13" s="7">
        <f t="shared" si="3"/>
        <v>41167</v>
      </c>
      <c r="BV13" s="7">
        <f t="shared" si="3"/>
        <v>41258</v>
      </c>
      <c r="BW13" s="7">
        <f t="shared" si="3"/>
        <v>41348</v>
      </c>
      <c r="BX13" s="7">
        <f t="shared" si="3"/>
        <v>41440</v>
      </c>
      <c r="BY13" s="7">
        <f t="shared" si="3"/>
        <v>41532</v>
      </c>
      <c r="BZ13" s="7">
        <f t="shared" si="3"/>
        <v>41623</v>
      </c>
      <c r="CA13" s="7">
        <f t="shared" si="3"/>
        <v>41713</v>
      </c>
      <c r="CB13" s="7">
        <f t="shared" si="3"/>
        <v>41805</v>
      </c>
      <c r="CC13" s="7">
        <f t="shared" si="3"/>
        <v>41897</v>
      </c>
      <c r="CD13" s="7">
        <f t="shared" si="3"/>
        <v>41988</v>
      </c>
      <c r="CE13" s="7">
        <f t="shared" si="3"/>
        <v>42078</v>
      </c>
      <c r="CF13" s="7">
        <f t="shared" si="3"/>
        <v>42170</v>
      </c>
      <c r="CG13" s="7">
        <f t="shared" si="3"/>
        <v>42262</v>
      </c>
      <c r="CH13" s="7">
        <f t="shared" si="3"/>
        <v>42353</v>
      </c>
      <c r="CI13" s="7">
        <f t="shared" si="3"/>
        <v>42444</v>
      </c>
      <c r="CJ13" s="7">
        <f t="shared" si="3"/>
        <v>42536</v>
      </c>
      <c r="CK13" s="7">
        <f t="shared" si="3"/>
        <v>42628</v>
      </c>
      <c r="CL13" s="7">
        <f t="shared" si="3"/>
        <v>42719</v>
      </c>
      <c r="CM13" s="7">
        <f t="shared" si="3"/>
        <v>42809</v>
      </c>
      <c r="CN13" s="7">
        <f t="shared" si="3"/>
        <v>42901</v>
      </c>
      <c r="CO13" s="7">
        <f t="shared" si="3"/>
        <v>42993</v>
      </c>
      <c r="CP13" s="7">
        <f t="shared" si="3"/>
        <v>43084</v>
      </c>
      <c r="CQ13" s="7">
        <f t="shared" si="3"/>
        <v>43174</v>
      </c>
      <c r="CR13" s="7">
        <f t="shared" si="3"/>
        <v>43266</v>
      </c>
      <c r="CS13" s="7">
        <f t="shared" si="3"/>
        <v>43358</v>
      </c>
      <c r="CT13" s="7">
        <f t="shared" si="3"/>
        <v>43449</v>
      </c>
      <c r="CU13" s="7">
        <f t="shared" si="3"/>
        <v>43539</v>
      </c>
      <c r="CV13" s="7">
        <f t="shared" si="3"/>
        <v>43631</v>
      </c>
      <c r="CW13" s="7">
        <f t="shared" si="3"/>
        <v>43723</v>
      </c>
      <c r="CX13" s="7">
        <f t="shared" si="3"/>
        <v>43814</v>
      </c>
      <c r="CY13" s="7">
        <f t="shared" si="3"/>
        <v>43905</v>
      </c>
      <c r="CZ13" s="7">
        <f t="shared" si="3"/>
        <v>43997</v>
      </c>
      <c r="DA13" s="7">
        <f t="shared" si="3"/>
        <v>44089</v>
      </c>
      <c r="DB13" s="7">
        <f t="shared" si="3"/>
        <v>44180</v>
      </c>
      <c r="DC13" s="7">
        <f t="shared" si="3"/>
        <v>44270</v>
      </c>
      <c r="DD13" s="7">
        <f t="shared" si="3"/>
        <v>44362</v>
      </c>
      <c r="DE13" s="7">
        <f t="shared" si="3"/>
        <v>44454</v>
      </c>
      <c r="DF13" s="7">
        <f t="shared" si="3"/>
        <v>44545</v>
      </c>
      <c r="DG13" s="7">
        <f t="shared" si="3"/>
        <v>44635</v>
      </c>
      <c r="DH13" s="7">
        <f t="shared" si="3"/>
        <v>44727</v>
      </c>
      <c r="DI13" s="7">
        <f t="shared" si="3"/>
        <v>44819</v>
      </c>
      <c r="DJ13" s="7">
        <f t="shared" si="3"/>
        <v>44910</v>
      </c>
      <c r="DK13" s="7">
        <f t="shared" si="3"/>
        <v>45000</v>
      </c>
      <c r="DL13" s="7">
        <f t="shared" si="3"/>
        <v>45092</v>
      </c>
      <c r="DM13" s="7">
        <f t="shared" si="3"/>
        <v>45184</v>
      </c>
      <c r="DN13" s="7">
        <f t="shared" si="3"/>
        <v>45275</v>
      </c>
      <c r="DO13" s="7">
        <f t="shared" si="3"/>
        <v>45366</v>
      </c>
      <c r="DP13" s="7">
        <f t="shared" si="3"/>
        <v>45458</v>
      </c>
      <c r="DQ13" s="7">
        <f t="shared" si="3"/>
        <v>45550</v>
      </c>
      <c r="DR13" s="7">
        <f t="shared" si="3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5503000</v>
      </c>
      <c r="C17" s="12">
        <f>B20</f>
        <v>5503000</v>
      </c>
      <c r="D17" s="12">
        <f aca="true" t="shared" si="4" ref="D17:BO17">C20</f>
        <v>5503000</v>
      </c>
      <c r="E17" s="12">
        <f t="shared" si="4"/>
        <v>5503000</v>
      </c>
      <c r="F17" s="12">
        <f t="shared" si="4"/>
        <v>5503000</v>
      </c>
      <c r="G17" s="12">
        <f t="shared" si="4"/>
        <v>5503000</v>
      </c>
      <c r="H17" s="12">
        <f t="shared" si="4"/>
        <v>5503000</v>
      </c>
      <c r="I17" s="12">
        <f t="shared" si="4"/>
        <v>5503000</v>
      </c>
      <c r="J17" s="12">
        <f t="shared" si="4"/>
        <v>5503000</v>
      </c>
      <c r="K17" s="12">
        <f t="shared" si="4"/>
        <v>5503000</v>
      </c>
      <c r="L17" s="12">
        <f t="shared" si="4"/>
        <v>5503000</v>
      </c>
      <c r="M17" s="12">
        <f t="shared" si="4"/>
        <v>5503000</v>
      </c>
      <c r="N17" s="12">
        <f t="shared" si="4"/>
        <v>5503000</v>
      </c>
      <c r="O17" s="12">
        <f t="shared" si="4"/>
        <v>5503000</v>
      </c>
      <c r="P17" s="12">
        <f t="shared" si="4"/>
        <v>5503000</v>
      </c>
      <c r="Q17" s="12">
        <f t="shared" si="4"/>
        <v>5503000</v>
      </c>
      <c r="R17" s="12">
        <f t="shared" si="4"/>
        <v>5503000</v>
      </c>
      <c r="S17" s="12">
        <f t="shared" si="4"/>
        <v>5503000</v>
      </c>
      <c r="T17" s="12">
        <f t="shared" si="4"/>
        <v>5503000</v>
      </c>
      <c r="U17" s="12">
        <f t="shared" si="4"/>
        <v>5503000</v>
      </c>
      <c r="V17" s="12">
        <f t="shared" si="4"/>
        <v>5503000</v>
      </c>
      <c r="W17" s="12">
        <f t="shared" si="4"/>
        <v>5503000</v>
      </c>
      <c r="X17" s="12">
        <f t="shared" si="4"/>
        <v>5503000</v>
      </c>
      <c r="Y17" s="12">
        <f t="shared" si="4"/>
        <v>5503000</v>
      </c>
      <c r="Z17" s="12">
        <f t="shared" si="4"/>
        <v>5503000</v>
      </c>
      <c r="AA17" s="12">
        <f t="shared" si="4"/>
        <v>5503000</v>
      </c>
      <c r="AB17" s="12">
        <f t="shared" si="4"/>
        <v>5503000</v>
      </c>
      <c r="AC17" s="12">
        <f t="shared" si="4"/>
        <v>5503000</v>
      </c>
      <c r="AD17" s="12">
        <f t="shared" si="4"/>
        <v>5503000</v>
      </c>
      <c r="AE17" s="12">
        <f t="shared" si="4"/>
        <v>5503000</v>
      </c>
      <c r="AF17" s="12">
        <f t="shared" si="4"/>
        <v>5503000</v>
      </c>
      <c r="AG17" s="12">
        <f t="shared" si="4"/>
        <v>5503000</v>
      </c>
      <c r="AH17" s="12">
        <f t="shared" si="4"/>
        <v>5503000</v>
      </c>
      <c r="AI17" s="12">
        <f t="shared" si="4"/>
        <v>5503000</v>
      </c>
      <c r="AJ17" s="12">
        <f t="shared" si="4"/>
        <v>5503000</v>
      </c>
      <c r="AK17" s="12">
        <f t="shared" si="4"/>
        <v>5503000</v>
      </c>
      <c r="AL17" s="12">
        <f t="shared" si="4"/>
        <v>5503000</v>
      </c>
      <c r="AM17" s="12">
        <f t="shared" si="4"/>
        <v>5503000</v>
      </c>
      <c r="AN17" s="12">
        <f t="shared" si="4"/>
        <v>5503000</v>
      </c>
      <c r="AO17" s="12">
        <f t="shared" si="4"/>
        <v>5503000</v>
      </c>
      <c r="AP17" s="12">
        <f t="shared" si="4"/>
        <v>5503000</v>
      </c>
      <c r="AQ17" s="12">
        <f t="shared" si="4"/>
        <v>5503000</v>
      </c>
      <c r="AR17" s="12">
        <f t="shared" si="4"/>
        <v>5503000</v>
      </c>
      <c r="AS17" s="12">
        <f t="shared" si="4"/>
        <v>5472673</v>
      </c>
      <c r="AT17" s="12">
        <f t="shared" si="4"/>
        <v>5456119.5</v>
      </c>
      <c r="AU17" s="12">
        <f t="shared" si="4"/>
        <v>5439566</v>
      </c>
      <c r="AV17" s="12">
        <f t="shared" si="4"/>
        <v>5421556</v>
      </c>
      <c r="AW17" s="12">
        <f t="shared" si="4"/>
        <v>5403546</v>
      </c>
      <c r="AX17" s="12">
        <f t="shared" si="4"/>
        <v>5384009.5</v>
      </c>
      <c r="AY17" s="12">
        <f t="shared" si="4"/>
        <v>5364473</v>
      </c>
      <c r="AZ17" s="12">
        <f t="shared" si="4"/>
        <v>5343337</v>
      </c>
      <c r="BA17" s="12">
        <f t="shared" si="4"/>
        <v>5322201</v>
      </c>
      <c r="BB17" s="12">
        <f t="shared" si="4"/>
        <v>5299389</v>
      </c>
      <c r="BC17" s="12">
        <f t="shared" si="4"/>
        <v>5276577</v>
      </c>
      <c r="BD17" s="12">
        <f t="shared" si="4"/>
        <v>5252009.5</v>
      </c>
      <c r="BE17" s="12">
        <f t="shared" si="4"/>
        <v>5227442</v>
      </c>
      <c r="BF17" s="12">
        <f t="shared" si="4"/>
        <v>5201035.5</v>
      </c>
      <c r="BG17" s="12">
        <f t="shared" si="4"/>
        <v>5174629</v>
      </c>
      <c r="BH17" s="12">
        <f t="shared" si="4"/>
        <v>5146296</v>
      </c>
      <c r="BI17" s="12">
        <f t="shared" si="4"/>
        <v>5117963</v>
      </c>
      <c r="BJ17" s="12">
        <f t="shared" si="4"/>
        <v>5087612.5</v>
      </c>
      <c r="BK17" s="12">
        <f t="shared" si="4"/>
        <v>5057262</v>
      </c>
      <c r="BL17" s="12">
        <f t="shared" si="4"/>
        <v>5024798.5</v>
      </c>
      <c r="BM17" s="12">
        <f t="shared" si="4"/>
        <v>4992335</v>
      </c>
      <c r="BN17" s="12">
        <f t="shared" si="4"/>
        <v>4957658.5</v>
      </c>
      <c r="BO17" s="12">
        <f t="shared" si="4"/>
        <v>4922982</v>
      </c>
      <c r="BP17" s="12">
        <f aca="true" t="shared" si="5" ref="BP17:DR17">BO20</f>
        <v>4885988</v>
      </c>
      <c r="BQ17" s="12">
        <f t="shared" si="5"/>
        <v>4848994</v>
      </c>
      <c r="BR17" s="12">
        <f t="shared" si="5"/>
        <v>4809574</v>
      </c>
      <c r="BS17" s="12">
        <f t="shared" si="5"/>
        <v>4770154</v>
      </c>
      <c r="BT17" s="12">
        <f t="shared" si="5"/>
        <v>4728193.5</v>
      </c>
      <c r="BU17" s="12">
        <f t="shared" si="5"/>
        <v>4686233</v>
      </c>
      <c r="BV17" s="12">
        <f t="shared" si="5"/>
        <v>4641613</v>
      </c>
      <c r="BW17" s="12">
        <f t="shared" si="5"/>
        <v>4596993</v>
      </c>
      <c r="BX17" s="12">
        <f t="shared" si="5"/>
        <v>4549588.5</v>
      </c>
      <c r="BY17" s="12">
        <f t="shared" si="5"/>
        <v>4502184</v>
      </c>
      <c r="BZ17" s="12">
        <f t="shared" si="5"/>
        <v>4451864.5</v>
      </c>
      <c r="CA17" s="12">
        <f>BZ20</f>
        <v>4401545</v>
      </c>
      <c r="CB17" s="12">
        <f t="shared" si="5"/>
        <v>4348174</v>
      </c>
      <c r="CC17" s="12">
        <f t="shared" si="5"/>
        <v>4294803</v>
      </c>
      <c r="CD17" s="12">
        <f t="shared" si="5"/>
        <v>4238238</v>
      </c>
      <c r="CE17" s="12">
        <f t="shared" si="5"/>
        <v>4181673</v>
      </c>
      <c r="CF17" s="12">
        <f t="shared" si="5"/>
        <v>4121765</v>
      </c>
      <c r="CG17" s="12">
        <f t="shared" si="5"/>
        <v>4061857</v>
      </c>
      <c r="CH17" s="12">
        <f t="shared" si="5"/>
        <v>3998449.5</v>
      </c>
      <c r="CI17" s="12">
        <f t="shared" si="5"/>
        <v>3935042</v>
      </c>
      <c r="CJ17" s="12">
        <f t="shared" si="5"/>
        <v>3867972.5</v>
      </c>
      <c r="CK17" s="12">
        <f t="shared" si="5"/>
        <v>3800903</v>
      </c>
      <c r="CL17" s="12">
        <f t="shared" si="5"/>
        <v>3730001</v>
      </c>
      <c r="CM17" s="12">
        <f t="shared" si="5"/>
        <v>3659099</v>
      </c>
      <c r="CN17" s="12">
        <f t="shared" si="5"/>
        <v>3584186</v>
      </c>
      <c r="CO17" s="12">
        <f t="shared" si="5"/>
        <v>3509273</v>
      </c>
      <c r="CP17" s="12">
        <f t="shared" si="5"/>
        <v>3430162.5</v>
      </c>
      <c r="CQ17" s="12">
        <f t="shared" si="5"/>
        <v>3351052</v>
      </c>
      <c r="CR17" s="12">
        <f t="shared" si="5"/>
        <v>3267549</v>
      </c>
      <c r="CS17" s="12">
        <f t="shared" si="5"/>
        <v>3184046</v>
      </c>
      <c r="CT17" s="12">
        <f t="shared" si="5"/>
        <v>3095947</v>
      </c>
      <c r="CU17" s="12">
        <f t="shared" si="5"/>
        <v>3007848</v>
      </c>
      <c r="CV17" s="12">
        <f t="shared" si="5"/>
        <v>2914940</v>
      </c>
      <c r="CW17" s="12">
        <f t="shared" si="5"/>
        <v>2822032</v>
      </c>
      <c r="CX17" s="12">
        <f t="shared" si="5"/>
        <v>2724092</v>
      </c>
      <c r="CY17" s="12">
        <f t="shared" si="5"/>
        <v>2626152</v>
      </c>
      <c r="CZ17" s="12">
        <f t="shared" si="5"/>
        <v>2522947</v>
      </c>
      <c r="DA17" s="12">
        <f t="shared" si="5"/>
        <v>2419742</v>
      </c>
      <c r="DB17" s="12">
        <f t="shared" si="5"/>
        <v>2311028.5</v>
      </c>
      <c r="DC17" s="12">
        <f t="shared" si="5"/>
        <v>2202315</v>
      </c>
      <c r="DD17" s="12">
        <f t="shared" si="5"/>
        <v>2087838</v>
      </c>
      <c r="DE17" s="12">
        <f t="shared" si="5"/>
        <v>1973361</v>
      </c>
      <c r="DF17" s="12">
        <f t="shared" si="5"/>
        <v>1852854.5</v>
      </c>
      <c r="DG17" s="12">
        <f t="shared" si="5"/>
        <v>1732348</v>
      </c>
      <c r="DH17" s="12">
        <f t="shared" si="5"/>
        <v>1605533.5</v>
      </c>
      <c r="DI17" s="12">
        <f t="shared" si="5"/>
        <v>1478719</v>
      </c>
      <c r="DJ17" s="12">
        <f t="shared" si="5"/>
        <v>1345305.5</v>
      </c>
      <c r="DK17" s="12">
        <f t="shared" si="5"/>
        <v>1211892</v>
      </c>
      <c r="DL17" s="12">
        <f t="shared" si="5"/>
        <v>1071575</v>
      </c>
      <c r="DM17" s="12">
        <f t="shared" si="5"/>
        <v>931258</v>
      </c>
      <c r="DN17" s="12">
        <f t="shared" si="5"/>
        <v>783719.5</v>
      </c>
      <c r="DO17" s="12">
        <f t="shared" si="5"/>
        <v>636181</v>
      </c>
      <c r="DP17" s="12">
        <f t="shared" si="5"/>
        <v>481088</v>
      </c>
      <c r="DQ17" s="12">
        <f t="shared" si="5"/>
        <v>325995</v>
      </c>
      <c r="DR17" s="12">
        <f t="shared" si="5"/>
        <v>162997.5</v>
      </c>
    </row>
    <row r="18" spans="1:122" s="12" customFormat="1" ht="12.75">
      <c r="A18" s="12" t="s">
        <v>35</v>
      </c>
      <c r="B18" s="12">
        <f>ROUND((B17/4)*9.1%,0)</f>
        <v>125193</v>
      </c>
      <c r="C18" s="12">
        <f>ROUND((C17/2)*9.1%,0)</f>
        <v>250387</v>
      </c>
      <c r="D18" s="12">
        <f>ROUND((D17/2)*9.1%,0)</f>
        <v>250387</v>
      </c>
      <c r="E18" s="12">
        <f aca="true" t="shared" si="6" ref="E18:AR18">ROUND((E17/2)*9.1%,0)</f>
        <v>250387</v>
      </c>
      <c r="F18" s="12">
        <f t="shared" si="6"/>
        <v>250387</v>
      </c>
      <c r="G18" s="12">
        <f t="shared" si="6"/>
        <v>250387</v>
      </c>
      <c r="H18" s="12">
        <f t="shared" si="6"/>
        <v>250387</v>
      </c>
      <c r="I18" s="12">
        <f t="shared" si="6"/>
        <v>250387</v>
      </c>
      <c r="J18" s="12">
        <f t="shared" si="6"/>
        <v>250387</v>
      </c>
      <c r="K18" s="12">
        <f t="shared" si="6"/>
        <v>250387</v>
      </c>
      <c r="L18" s="12">
        <f t="shared" si="6"/>
        <v>250387</v>
      </c>
      <c r="M18" s="12">
        <f t="shared" si="6"/>
        <v>250387</v>
      </c>
      <c r="N18" s="12">
        <f t="shared" si="6"/>
        <v>250387</v>
      </c>
      <c r="O18" s="12">
        <f t="shared" si="6"/>
        <v>250387</v>
      </c>
      <c r="P18" s="12">
        <f t="shared" si="6"/>
        <v>250387</v>
      </c>
      <c r="Q18" s="12">
        <f t="shared" si="6"/>
        <v>250387</v>
      </c>
      <c r="R18" s="12">
        <f t="shared" si="6"/>
        <v>250387</v>
      </c>
      <c r="S18" s="12">
        <f t="shared" si="6"/>
        <v>250387</v>
      </c>
      <c r="T18" s="12">
        <f t="shared" si="6"/>
        <v>250387</v>
      </c>
      <c r="U18" s="12">
        <f t="shared" si="6"/>
        <v>250387</v>
      </c>
      <c r="V18" s="12">
        <f t="shared" si="6"/>
        <v>250387</v>
      </c>
      <c r="W18" s="12">
        <f t="shared" si="6"/>
        <v>250387</v>
      </c>
      <c r="X18" s="12">
        <f t="shared" si="6"/>
        <v>250387</v>
      </c>
      <c r="Y18" s="12">
        <f t="shared" si="6"/>
        <v>250387</v>
      </c>
      <c r="Z18" s="12">
        <f t="shared" si="6"/>
        <v>250387</v>
      </c>
      <c r="AA18" s="12">
        <f t="shared" si="6"/>
        <v>250387</v>
      </c>
      <c r="AB18" s="12">
        <f t="shared" si="6"/>
        <v>250387</v>
      </c>
      <c r="AC18" s="12">
        <f t="shared" si="6"/>
        <v>250387</v>
      </c>
      <c r="AD18" s="12">
        <f t="shared" si="6"/>
        <v>250387</v>
      </c>
      <c r="AE18" s="12">
        <f t="shared" si="6"/>
        <v>250387</v>
      </c>
      <c r="AF18" s="12">
        <f t="shared" si="6"/>
        <v>250387</v>
      </c>
      <c r="AG18" s="12">
        <f t="shared" si="6"/>
        <v>250387</v>
      </c>
      <c r="AH18" s="12">
        <f t="shared" si="6"/>
        <v>250387</v>
      </c>
      <c r="AI18" s="12">
        <f t="shared" si="6"/>
        <v>250387</v>
      </c>
      <c r="AJ18" s="12">
        <f t="shared" si="6"/>
        <v>250387</v>
      </c>
      <c r="AK18" s="12">
        <f t="shared" si="6"/>
        <v>250387</v>
      </c>
      <c r="AL18" s="12">
        <f t="shared" si="6"/>
        <v>250387</v>
      </c>
      <c r="AM18" s="12">
        <f t="shared" si="6"/>
        <v>250387</v>
      </c>
      <c r="AN18" s="12">
        <f t="shared" si="6"/>
        <v>250387</v>
      </c>
      <c r="AO18" s="12">
        <f t="shared" si="6"/>
        <v>250387</v>
      </c>
      <c r="AP18" s="12">
        <f t="shared" si="6"/>
        <v>250387</v>
      </c>
      <c r="AQ18" s="12">
        <f t="shared" si="6"/>
        <v>250387</v>
      </c>
      <c r="AR18" s="12">
        <f t="shared" si="6"/>
        <v>250387</v>
      </c>
      <c r="AS18" s="12">
        <f>ROUND((AS17/4)*9.1%,0)</f>
        <v>124503</v>
      </c>
      <c r="AT18" s="12">
        <f>ROUND((AS17/4)*9.1%,0)</f>
        <v>124503</v>
      </c>
      <c r="AU18" s="12">
        <f>ROUND((AU17/4)*9.1%,0)</f>
        <v>123750</v>
      </c>
      <c r="AV18" s="12">
        <f>ROUND((AU17/4)*9.1%,0)</f>
        <v>123750</v>
      </c>
      <c r="AW18" s="12">
        <f>ROUND((AW17/4)*9.1%,0)</f>
        <v>122931</v>
      </c>
      <c r="AX18" s="12">
        <f>ROUND((AW17/4)*9.1%,0)</f>
        <v>122931</v>
      </c>
      <c r="AY18" s="12">
        <f>ROUND((AY17/4)*9.1%,0)</f>
        <v>122042</v>
      </c>
      <c r="AZ18" s="12">
        <f>ROUND((AY17/4)*9.1%,0)</f>
        <v>122042</v>
      </c>
      <c r="BA18" s="12">
        <f>ROUND((BA17/4)*9.1%,0)</f>
        <v>121080</v>
      </c>
      <c r="BB18" s="12">
        <f>ROUND((BA17/4)*9.1%,0)</f>
        <v>121080</v>
      </c>
      <c r="BC18" s="12">
        <f>ROUND((BC17/4)*9.1%,0)</f>
        <v>120042</v>
      </c>
      <c r="BD18" s="12">
        <f>ROUND((BC17/4)*9.1%,0)</f>
        <v>120042</v>
      </c>
      <c r="BE18" s="12">
        <f>ROUND((BE17/4)*9.1%,0)</f>
        <v>118924</v>
      </c>
      <c r="BF18" s="12">
        <f>ROUND((BE17/4)*9.1%,0)</f>
        <v>118924</v>
      </c>
      <c r="BG18" s="12">
        <f>ROUND((BG17/4)*9.1%,0)</f>
        <v>117723</v>
      </c>
      <c r="BH18" s="12">
        <f>ROUND((BG17/4)*9.1%,0)</f>
        <v>117723</v>
      </c>
      <c r="BI18" s="12">
        <f>ROUND((BI17/4)*9.1%,0)</f>
        <v>116434</v>
      </c>
      <c r="BJ18" s="12">
        <f>ROUND((BI17/4)*9.1%,0)</f>
        <v>116434</v>
      </c>
      <c r="BK18" s="12">
        <f>ROUND((BK17/4)*9.1%,0)</f>
        <v>115053</v>
      </c>
      <c r="BL18" s="12">
        <f>ROUND((BK17/4)*9.1%,0)</f>
        <v>115053</v>
      </c>
      <c r="BM18" s="12">
        <f>ROUND((BM17/4)*9.1%,0)</f>
        <v>113576</v>
      </c>
      <c r="BN18" s="12">
        <f>ROUND((BM17/4)*9.1%,0)</f>
        <v>113576</v>
      </c>
      <c r="BO18" s="12">
        <f>ROUND((BO17/4)*9.1%,0)</f>
        <v>111998</v>
      </c>
      <c r="BP18" s="12">
        <f>ROUND((BO17/4)*9.1%,0)</f>
        <v>111998</v>
      </c>
      <c r="BQ18" s="12">
        <f>ROUND((BQ17/4)*9.1%,0)</f>
        <v>110315</v>
      </c>
      <c r="BR18" s="12">
        <f>ROUND((BQ17/4)*9.1%,0)</f>
        <v>110315</v>
      </c>
      <c r="BS18" s="12">
        <f>ROUND((BS17/4)*9.1%,0)</f>
        <v>108521</v>
      </c>
      <c r="BT18" s="12">
        <f>ROUND((BS17/4)*9.1%,0)</f>
        <v>108521</v>
      </c>
      <c r="BU18" s="12">
        <f>ROUND((BU17/4)*9.1%,0)</f>
        <v>106612</v>
      </c>
      <c r="BV18" s="12">
        <f>ROUND((BU17/4)*9.1%,0)</f>
        <v>106612</v>
      </c>
      <c r="BW18" s="12">
        <f>ROUND((BW17/4)*9.1%,0)</f>
        <v>104582</v>
      </c>
      <c r="BX18" s="12">
        <f>ROUND((BW17/4)*9.1%,0)</f>
        <v>104582</v>
      </c>
      <c r="BY18" s="12">
        <f>ROUND((BY17/4)*9.1%,0)</f>
        <v>102425</v>
      </c>
      <c r="BZ18" s="12">
        <f>ROUND((BY17/4)*9.1%,0)</f>
        <v>102425</v>
      </c>
      <c r="CA18" s="12">
        <f>ROUND((CA17/4)*9.1%,0)</f>
        <v>100135</v>
      </c>
      <c r="CB18" s="12">
        <f>ROUND((CA17/4)*9.1%,0)</f>
        <v>100135</v>
      </c>
      <c r="CC18" s="12">
        <f>ROUND((CC17/4)*9.1%,0)</f>
        <v>97707</v>
      </c>
      <c r="CD18" s="12">
        <f>ROUND((CC17/4)*9.1%,0)</f>
        <v>97707</v>
      </c>
      <c r="CE18" s="12">
        <f>ROUND((CE17/4)*9.1%,0)</f>
        <v>95133</v>
      </c>
      <c r="CF18" s="12">
        <f>ROUND((CE17/4)*9.1%,0)</f>
        <v>95133</v>
      </c>
      <c r="CG18" s="12">
        <f>ROUND((CG17/4)*9.1%,0)</f>
        <v>92407</v>
      </c>
      <c r="CH18" s="12">
        <f>ROUND((CG17/4)*9.1%,0)</f>
        <v>92407</v>
      </c>
      <c r="CI18" s="12">
        <f>ROUND((CI17/4)*9.1%,0)</f>
        <v>89522</v>
      </c>
      <c r="CJ18" s="12">
        <f>ROUND((CI17/4)*9.1%,0)</f>
        <v>89522</v>
      </c>
      <c r="CK18" s="12">
        <f>ROUND((CK17/4)*9.1%,0)</f>
        <v>86471</v>
      </c>
      <c r="CL18" s="12">
        <f>ROUND((CK17/4)*9.1%,0)</f>
        <v>86471</v>
      </c>
      <c r="CM18" s="12">
        <f>ROUND((CM17/4)*9.1%,0)</f>
        <v>83245</v>
      </c>
      <c r="CN18" s="12">
        <f>ROUND((CM17/4)*9.1%,0)</f>
        <v>83245</v>
      </c>
      <c r="CO18" s="12">
        <f>ROUND((CO17/4)*9.1%,0)</f>
        <v>79836</v>
      </c>
      <c r="CP18" s="12">
        <f>ROUND((CO17/4)*9.1%,0)</f>
        <v>79836</v>
      </c>
      <c r="CQ18" s="12">
        <f>ROUND((CQ17/4)*9.1%,0)</f>
        <v>76236</v>
      </c>
      <c r="CR18" s="12">
        <f>ROUND((CQ17/4)*9.1%,0)</f>
        <v>76236</v>
      </c>
      <c r="CS18" s="12">
        <f>ROUND((CS17/4)*9.1%,0)</f>
        <v>72437</v>
      </c>
      <c r="CT18" s="12">
        <f>ROUND((CS17/4)*9.1%,0)</f>
        <v>72437</v>
      </c>
      <c r="CU18" s="12">
        <f>ROUND((CU17/4)*9.1%,0)</f>
        <v>68429</v>
      </c>
      <c r="CV18" s="12">
        <f>ROUND((CU17/4)*9.1%,0)</f>
        <v>68429</v>
      </c>
      <c r="CW18" s="12">
        <f>ROUND((CW17/4)*9.1%,0)</f>
        <v>64201</v>
      </c>
      <c r="CX18" s="12">
        <f>ROUND((CW17/4)*9.1%,0)</f>
        <v>64201</v>
      </c>
      <c r="CY18" s="12">
        <f>ROUND((CY17/4)*9.1%,0)</f>
        <v>59745</v>
      </c>
      <c r="CZ18" s="12">
        <f>ROUND((CY17/4)*9.1%,0)</f>
        <v>59745</v>
      </c>
      <c r="DA18" s="12">
        <f>ROUND((DA17/4)*9.1%,0)</f>
        <v>55049</v>
      </c>
      <c r="DB18" s="12">
        <f>ROUND((DA17/4)*9.1%,0)</f>
        <v>55049</v>
      </c>
      <c r="DC18" s="12">
        <f>ROUND((DC17/4)*9.1%,0)</f>
        <v>50103</v>
      </c>
      <c r="DD18" s="12">
        <f>ROUND((DC17/4)*9.1%,0)</f>
        <v>50103</v>
      </c>
      <c r="DE18" s="12">
        <f>ROUND((DE17/4)*9.1%,0)</f>
        <v>44894</v>
      </c>
      <c r="DF18" s="12">
        <f>ROUND((DE17/4)*9.1%,0)</f>
        <v>44894</v>
      </c>
      <c r="DG18" s="12">
        <f>ROUND((DG17/4)*9.1%,0)</f>
        <v>39411</v>
      </c>
      <c r="DH18" s="12">
        <f>ROUND((DG17/4)*9.1%,0)</f>
        <v>39411</v>
      </c>
      <c r="DI18" s="12">
        <f>ROUND((DI17/4)*9.1%,0)</f>
        <v>33641</v>
      </c>
      <c r="DJ18" s="12">
        <f>ROUND((DI17/4)*9.1%,0)</f>
        <v>33641</v>
      </c>
      <c r="DK18" s="12">
        <f>ROUND((DK17/4)*9.1%,0)</f>
        <v>27571</v>
      </c>
      <c r="DL18" s="12">
        <f>ROUND((DK17/4)*9.1%,0)</f>
        <v>27571</v>
      </c>
      <c r="DM18" s="12">
        <f>ROUND((DM17/4)*9.1%,0)</f>
        <v>21186</v>
      </c>
      <c r="DN18" s="12">
        <f>ROUND((DM17/4)*9.1%,0)</f>
        <v>21186</v>
      </c>
      <c r="DO18" s="12">
        <f>ROUND((DO17/4)*9.1%,0)</f>
        <v>14473</v>
      </c>
      <c r="DP18" s="12">
        <f>ROUND((DO17/4)*9.1%,0)</f>
        <v>14473</v>
      </c>
      <c r="DQ18" s="12">
        <f>ROUND((DQ17/4)*9.1%,0)</f>
        <v>7416</v>
      </c>
      <c r="DR18" s="12">
        <f>ROUND((DQ17/4)*9.1%,0)</f>
        <v>7416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VLOOKUP(AR15,Mercian,2)</f>
        <v>30327</v>
      </c>
      <c r="AS19" s="12">
        <f>VLOOKUP(AT15,Mercian,2)/2</f>
        <v>16553.5</v>
      </c>
      <c r="AT19" s="12">
        <f>VLOOKUP(AT15,Mercian,2)/2</f>
        <v>16553.5</v>
      </c>
      <c r="AU19" s="12">
        <f>VLOOKUP(AV15,Mercian,2)/2</f>
        <v>18010</v>
      </c>
      <c r="AV19" s="12">
        <f>VLOOKUP(AV15,Mercian,2)/2</f>
        <v>18010</v>
      </c>
      <c r="AW19" s="12">
        <f>VLOOKUP(AX15,Mercian,2)/2</f>
        <v>19536.5</v>
      </c>
      <c r="AX19" s="12">
        <f>VLOOKUP(AX15,Mercian,2)/2</f>
        <v>19536.5</v>
      </c>
      <c r="AY19" s="12">
        <f>VLOOKUP(AZ15,Mercian,2)/2</f>
        <v>21136</v>
      </c>
      <c r="AZ19" s="12">
        <f>VLOOKUP(AZ15,Mercian,2)/2</f>
        <v>21136</v>
      </c>
      <c r="BA19" s="12">
        <f>VLOOKUP(BB15,Mercian,2)/2</f>
        <v>22812</v>
      </c>
      <c r="BB19" s="12">
        <f>VLOOKUP(BB15,Mercian,2)/2</f>
        <v>22812</v>
      </c>
      <c r="BC19" s="12">
        <f>VLOOKUP(BD15,Mercian,2)/2</f>
        <v>24567.5</v>
      </c>
      <c r="BD19" s="12">
        <f>VLOOKUP(BD15,Mercian,2)/2</f>
        <v>24567.5</v>
      </c>
      <c r="BE19" s="12">
        <f>VLOOKUP(BF15,Mercian,2)/2</f>
        <v>26406.5</v>
      </c>
      <c r="BF19" s="12">
        <f>VLOOKUP(BF15,Mercian,2)/2</f>
        <v>26406.5</v>
      </c>
      <c r="BG19" s="12">
        <f>VLOOKUP(BH15,Mercian,2)/2</f>
        <v>28333</v>
      </c>
      <c r="BH19" s="12">
        <f>VLOOKUP(BH15,Mercian,2)/2</f>
        <v>28333</v>
      </c>
      <c r="BI19" s="12">
        <f>VLOOKUP(BJ15,Mercian,2)/2</f>
        <v>30350.5</v>
      </c>
      <c r="BJ19" s="12">
        <f>VLOOKUP(BJ15,Mercian,2)/2</f>
        <v>30350.5</v>
      </c>
      <c r="BK19" s="12">
        <f>VLOOKUP(BL15,Mercian,2)/2</f>
        <v>32463.5</v>
      </c>
      <c r="BL19" s="12">
        <f>VLOOKUP(BL15,Mercian,2)/2</f>
        <v>32463.5</v>
      </c>
      <c r="BM19" s="12">
        <f>VLOOKUP(BN15,Mercian,2)/2</f>
        <v>34676.5</v>
      </c>
      <c r="BN19" s="12">
        <f>VLOOKUP(BN15,Mercian,2)/2</f>
        <v>34676.5</v>
      </c>
      <c r="BO19" s="12">
        <f>VLOOKUP(BP15,Mercian,2)/2</f>
        <v>36994</v>
      </c>
      <c r="BP19" s="12">
        <f>VLOOKUP(BP15,Mercian,2)/2</f>
        <v>36994</v>
      </c>
      <c r="BQ19" s="12">
        <f>VLOOKUP(BR15,Mercian,2)/2</f>
        <v>39420</v>
      </c>
      <c r="BR19" s="12">
        <f>VLOOKUP(BR15,Mercian,2)/2</f>
        <v>39420</v>
      </c>
      <c r="BS19" s="12">
        <f>VLOOKUP(BT15,Mercian,2)/2</f>
        <v>41960.5</v>
      </c>
      <c r="BT19" s="12">
        <f>VLOOKUP(BT15,Mercian,2)/2</f>
        <v>41960.5</v>
      </c>
      <c r="BU19" s="12">
        <f>VLOOKUP(BV15,Mercian,2)/2</f>
        <v>44620</v>
      </c>
      <c r="BV19" s="12">
        <f>VLOOKUP(BV15,Mercian,2)/2</f>
        <v>44620</v>
      </c>
      <c r="BW19" s="12">
        <f>VLOOKUP(BX15,Mercian,2)/2</f>
        <v>47404.5</v>
      </c>
      <c r="BX19" s="12">
        <f>VLOOKUP(BX15,Mercian,2)/2</f>
        <v>47404.5</v>
      </c>
      <c r="BY19" s="12">
        <f>VLOOKUP(BZ15,Mercian,2)/2</f>
        <v>50319.5</v>
      </c>
      <c r="BZ19" s="12">
        <f>VLOOKUP(BZ15,Mercian,2)/2</f>
        <v>50319.5</v>
      </c>
      <c r="CA19" s="12">
        <f>VLOOKUP(CB15,Mercian,2)/2</f>
        <v>53371</v>
      </c>
      <c r="CB19" s="12">
        <f>VLOOKUP(CB15,Mercian,2)/2</f>
        <v>53371</v>
      </c>
      <c r="CC19" s="12">
        <f>VLOOKUP(CD15,Mercian,2)/2</f>
        <v>56565</v>
      </c>
      <c r="CD19" s="12">
        <f>VLOOKUP(CD15,Mercian,2)/2</f>
        <v>56565</v>
      </c>
      <c r="CE19" s="12">
        <f>VLOOKUP(CF15,Mercian,2)/2</f>
        <v>59908</v>
      </c>
      <c r="CF19" s="12">
        <f>VLOOKUP(CF15,Mercian,2)/2</f>
        <v>59908</v>
      </c>
      <c r="CG19" s="12">
        <f>VLOOKUP(CH15,Mercian,2)/2</f>
        <v>63407.5</v>
      </c>
      <c r="CH19" s="12">
        <f>VLOOKUP(CH15,Mercian,2)/2</f>
        <v>63407.5</v>
      </c>
      <c r="CI19" s="12">
        <f>VLOOKUP(CJ15,Mercian,2)/2</f>
        <v>67069.5</v>
      </c>
      <c r="CJ19" s="12">
        <f>VLOOKUP(CJ15,Mercian,2)/2</f>
        <v>67069.5</v>
      </c>
      <c r="CK19" s="12">
        <f>VLOOKUP(CL15,Mercian,2)/2</f>
        <v>70902</v>
      </c>
      <c r="CL19" s="12">
        <f>VLOOKUP(CL15,Mercian,2)/2</f>
        <v>70902</v>
      </c>
      <c r="CM19" s="12">
        <f>VLOOKUP(CN15,Mercian,2)/2</f>
        <v>74913</v>
      </c>
      <c r="CN19" s="12">
        <f>VLOOKUP(CN15,Mercian,2)/2</f>
        <v>74913</v>
      </c>
      <c r="CO19" s="12">
        <f>VLOOKUP(CP15,Mercian,2)/2</f>
        <v>79110.5</v>
      </c>
      <c r="CP19" s="12">
        <f>VLOOKUP(CP15,Mercian,2)/2</f>
        <v>79110.5</v>
      </c>
      <c r="CQ19" s="12">
        <f>VLOOKUP(CR15,Mercian,2)/2</f>
        <v>83503</v>
      </c>
      <c r="CR19" s="12">
        <f>VLOOKUP(CR15,Mercian,2)/2</f>
        <v>83503</v>
      </c>
      <c r="CS19" s="12">
        <f>VLOOKUP(CT15,Mercian,2)/2</f>
        <v>88099</v>
      </c>
      <c r="CT19" s="12">
        <f>VLOOKUP(CT15,Mercian,2)/2</f>
        <v>88099</v>
      </c>
      <c r="CU19" s="12">
        <f>VLOOKUP(CV15,Mercian,2)/2</f>
        <v>92908</v>
      </c>
      <c r="CV19" s="12">
        <f>VLOOKUP(CV15,Mercian,2)/2</f>
        <v>92908</v>
      </c>
      <c r="CW19" s="12">
        <f>VLOOKUP(CX15,Mercian,2)/2</f>
        <v>97940</v>
      </c>
      <c r="CX19" s="12">
        <f>VLOOKUP(CX15,Mercian,2)/2</f>
        <v>97940</v>
      </c>
      <c r="CY19" s="12">
        <f>VLOOKUP(CZ15,Mercian,2)/2</f>
        <v>103205</v>
      </c>
      <c r="CZ19" s="12">
        <f>VLOOKUP(CZ15,Mercian,2)/2</f>
        <v>103205</v>
      </c>
      <c r="DA19" s="12">
        <f>VLOOKUP(DB15,Mercian,2)/2</f>
        <v>108713.5</v>
      </c>
      <c r="DB19" s="12">
        <f>VLOOKUP(DB15,Mercian,2)/2</f>
        <v>108713.5</v>
      </c>
      <c r="DC19" s="12">
        <f>VLOOKUP(DD15,Mercian,2)/2</f>
        <v>114477</v>
      </c>
      <c r="DD19" s="12">
        <f>VLOOKUP(DD15,Mercian,2)/2</f>
        <v>114477</v>
      </c>
      <c r="DE19" s="12">
        <f>VLOOKUP(DF15,Mercian,2)/2</f>
        <v>120506.5</v>
      </c>
      <c r="DF19" s="12">
        <f>VLOOKUP(DF15,Mercian,2)/2</f>
        <v>120506.5</v>
      </c>
      <c r="DG19" s="12">
        <f>VLOOKUP(DH15,Mercian,2)/2</f>
        <v>126814.5</v>
      </c>
      <c r="DH19" s="12">
        <f>VLOOKUP(DH15,Mercian,2)/2</f>
        <v>126814.5</v>
      </c>
      <c r="DI19" s="12">
        <f>VLOOKUP(DJ15,Mercian,2)/2</f>
        <v>133413.5</v>
      </c>
      <c r="DJ19" s="12">
        <f>VLOOKUP(DJ15,Mercian,2)/2</f>
        <v>133413.5</v>
      </c>
      <c r="DK19" s="12">
        <f>VLOOKUP(DL15,Mercian,2)/2</f>
        <v>140317</v>
      </c>
      <c r="DL19" s="12">
        <f>VLOOKUP(DL15,Mercian,2)/2</f>
        <v>140317</v>
      </c>
      <c r="DM19" s="12">
        <f>VLOOKUP(DN15,Mercian,2)/2</f>
        <v>147538.5</v>
      </c>
      <c r="DN19" s="12">
        <f>VLOOKUP(DN15,Mercian,2)/2</f>
        <v>147538.5</v>
      </c>
      <c r="DO19" s="12">
        <f>VLOOKUP(DP15,Mercian,2)/2</f>
        <v>155093</v>
      </c>
      <c r="DP19" s="12">
        <f>VLOOKUP(DP15,Mercian,2)/2</f>
        <v>155093</v>
      </c>
      <c r="DQ19" s="12">
        <f>VLOOKUP(DR15,Mercian,2)/2</f>
        <v>162997.5</v>
      </c>
      <c r="DR19" s="12">
        <f>VLOOKUP(DR15,Mercian,2)/2</f>
        <v>162997.5</v>
      </c>
    </row>
    <row r="20" spans="1:122" s="12" customFormat="1" ht="12.75">
      <c r="A20" s="12" t="s">
        <v>37</v>
      </c>
      <c r="B20" s="12">
        <f>B17-B19</f>
        <v>5503000</v>
      </c>
      <c r="C20" s="12">
        <f aca="true" t="shared" si="7" ref="C20:BN20">C17-C19</f>
        <v>5503000</v>
      </c>
      <c r="D20" s="12">
        <f t="shared" si="7"/>
        <v>5503000</v>
      </c>
      <c r="E20" s="12">
        <f t="shared" si="7"/>
        <v>5503000</v>
      </c>
      <c r="F20" s="12">
        <f t="shared" si="7"/>
        <v>5503000</v>
      </c>
      <c r="G20" s="12">
        <f t="shared" si="7"/>
        <v>5503000</v>
      </c>
      <c r="H20" s="12">
        <f t="shared" si="7"/>
        <v>5503000</v>
      </c>
      <c r="I20" s="12">
        <f t="shared" si="7"/>
        <v>5503000</v>
      </c>
      <c r="J20" s="12">
        <f t="shared" si="7"/>
        <v>5503000</v>
      </c>
      <c r="K20" s="12">
        <f t="shared" si="7"/>
        <v>5503000</v>
      </c>
      <c r="L20" s="12">
        <f t="shared" si="7"/>
        <v>5503000</v>
      </c>
      <c r="M20" s="12">
        <f t="shared" si="7"/>
        <v>5503000</v>
      </c>
      <c r="N20" s="12">
        <f t="shared" si="7"/>
        <v>5503000</v>
      </c>
      <c r="O20" s="12">
        <f t="shared" si="7"/>
        <v>5503000</v>
      </c>
      <c r="P20" s="12">
        <f t="shared" si="7"/>
        <v>5503000</v>
      </c>
      <c r="Q20" s="12">
        <f t="shared" si="7"/>
        <v>5503000</v>
      </c>
      <c r="R20" s="12">
        <f t="shared" si="7"/>
        <v>5503000</v>
      </c>
      <c r="S20" s="12">
        <f t="shared" si="7"/>
        <v>5503000</v>
      </c>
      <c r="T20" s="12">
        <f t="shared" si="7"/>
        <v>5503000</v>
      </c>
      <c r="U20" s="12">
        <f t="shared" si="7"/>
        <v>5503000</v>
      </c>
      <c r="V20" s="12">
        <f t="shared" si="7"/>
        <v>5503000</v>
      </c>
      <c r="W20" s="12">
        <f t="shared" si="7"/>
        <v>5503000</v>
      </c>
      <c r="X20" s="12">
        <f t="shared" si="7"/>
        <v>5503000</v>
      </c>
      <c r="Y20" s="12">
        <f t="shared" si="7"/>
        <v>5503000</v>
      </c>
      <c r="Z20" s="12">
        <f t="shared" si="7"/>
        <v>5503000</v>
      </c>
      <c r="AA20" s="12">
        <f t="shared" si="7"/>
        <v>5503000</v>
      </c>
      <c r="AB20" s="12">
        <f t="shared" si="7"/>
        <v>5503000</v>
      </c>
      <c r="AC20" s="12">
        <f t="shared" si="7"/>
        <v>5503000</v>
      </c>
      <c r="AD20" s="12">
        <f t="shared" si="7"/>
        <v>5503000</v>
      </c>
      <c r="AE20" s="12">
        <f t="shared" si="7"/>
        <v>5503000</v>
      </c>
      <c r="AF20" s="12">
        <f t="shared" si="7"/>
        <v>5503000</v>
      </c>
      <c r="AG20" s="12">
        <f t="shared" si="7"/>
        <v>5503000</v>
      </c>
      <c r="AH20" s="12">
        <f t="shared" si="7"/>
        <v>5503000</v>
      </c>
      <c r="AI20" s="12">
        <f t="shared" si="7"/>
        <v>5503000</v>
      </c>
      <c r="AJ20" s="12">
        <f t="shared" si="7"/>
        <v>5503000</v>
      </c>
      <c r="AK20" s="12">
        <f t="shared" si="7"/>
        <v>5503000</v>
      </c>
      <c r="AL20" s="12">
        <f t="shared" si="7"/>
        <v>5503000</v>
      </c>
      <c r="AM20" s="12">
        <f t="shared" si="7"/>
        <v>5503000</v>
      </c>
      <c r="AN20" s="12">
        <f t="shared" si="7"/>
        <v>5503000</v>
      </c>
      <c r="AO20" s="12">
        <f t="shared" si="7"/>
        <v>5503000</v>
      </c>
      <c r="AP20" s="12">
        <f t="shared" si="7"/>
        <v>5503000</v>
      </c>
      <c r="AQ20" s="12">
        <f t="shared" si="7"/>
        <v>5503000</v>
      </c>
      <c r="AR20" s="12">
        <f t="shared" si="7"/>
        <v>5472673</v>
      </c>
      <c r="AS20" s="12">
        <f t="shared" si="7"/>
        <v>5456119.5</v>
      </c>
      <c r="AT20" s="12">
        <f t="shared" si="7"/>
        <v>5439566</v>
      </c>
      <c r="AU20" s="12">
        <f t="shared" si="7"/>
        <v>5421556</v>
      </c>
      <c r="AV20" s="12">
        <f t="shared" si="7"/>
        <v>5403546</v>
      </c>
      <c r="AW20" s="12">
        <f t="shared" si="7"/>
        <v>5384009.5</v>
      </c>
      <c r="AX20" s="12">
        <f t="shared" si="7"/>
        <v>5364473</v>
      </c>
      <c r="AY20" s="12">
        <f t="shared" si="7"/>
        <v>5343337</v>
      </c>
      <c r="AZ20" s="12">
        <f t="shared" si="7"/>
        <v>5322201</v>
      </c>
      <c r="BA20" s="12">
        <f t="shared" si="7"/>
        <v>5299389</v>
      </c>
      <c r="BB20" s="12">
        <f t="shared" si="7"/>
        <v>5276577</v>
      </c>
      <c r="BC20" s="12">
        <f t="shared" si="7"/>
        <v>5252009.5</v>
      </c>
      <c r="BD20" s="12">
        <f t="shared" si="7"/>
        <v>5227442</v>
      </c>
      <c r="BE20" s="12">
        <f t="shared" si="7"/>
        <v>5201035.5</v>
      </c>
      <c r="BF20" s="12">
        <f t="shared" si="7"/>
        <v>5174629</v>
      </c>
      <c r="BG20" s="12">
        <f t="shared" si="7"/>
        <v>5146296</v>
      </c>
      <c r="BH20" s="12">
        <f t="shared" si="7"/>
        <v>5117963</v>
      </c>
      <c r="BI20" s="12">
        <f t="shared" si="7"/>
        <v>5087612.5</v>
      </c>
      <c r="BJ20" s="12">
        <f t="shared" si="7"/>
        <v>5057262</v>
      </c>
      <c r="BK20" s="12">
        <f t="shared" si="7"/>
        <v>5024798.5</v>
      </c>
      <c r="BL20" s="12">
        <f t="shared" si="7"/>
        <v>4992335</v>
      </c>
      <c r="BM20" s="12">
        <f t="shared" si="7"/>
        <v>4957658.5</v>
      </c>
      <c r="BN20" s="12">
        <f t="shared" si="7"/>
        <v>4922982</v>
      </c>
      <c r="BO20" s="12">
        <f aca="true" t="shared" si="8" ref="BO20:DR20">BO17-BO19</f>
        <v>4885988</v>
      </c>
      <c r="BP20" s="12">
        <f t="shared" si="8"/>
        <v>4848994</v>
      </c>
      <c r="BQ20" s="12">
        <f t="shared" si="8"/>
        <v>4809574</v>
      </c>
      <c r="BR20" s="12">
        <f t="shared" si="8"/>
        <v>4770154</v>
      </c>
      <c r="BS20" s="12">
        <f t="shared" si="8"/>
        <v>4728193.5</v>
      </c>
      <c r="BT20" s="12">
        <f t="shared" si="8"/>
        <v>4686233</v>
      </c>
      <c r="BU20" s="12">
        <f t="shared" si="8"/>
        <v>4641613</v>
      </c>
      <c r="BV20" s="12">
        <f t="shared" si="8"/>
        <v>4596993</v>
      </c>
      <c r="BW20" s="12">
        <f t="shared" si="8"/>
        <v>4549588.5</v>
      </c>
      <c r="BX20" s="12">
        <f t="shared" si="8"/>
        <v>4502184</v>
      </c>
      <c r="BY20" s="12">
        <f t="shared" si="8"/>
        <v>4451864.5</v>
      </c>
      <c r="BZ20" s="12">
        <f t="shared" si="8"/>
        <v>4401545</v>
      </c>
      <c r="CA20" s="12">
        <f t="shared" si="8"/>
        <v>4348174</v>
      </c>
      <c r="CB20" s="12">
        <f t="shared" si="8"/>
        <v>4294803</v>
      </c>
      <c r="CC20" s="12">
        <f t="shared" si="8"/>
        <v>4238238</v>
      </c>
      <c r="CD20" s="12">
        <f t="shared" si="8"/>
        <v>4181673</v>
      </c>
      <c r="CE20" s="12">
        <f t="shared" si="8"/>
        <v>4121765</v>
      </c>
      <c r="CF20" s="12">
        <f t="shared" si="8"/>
        <v>4061857</v>
      </c>
      <c r="CG20" s="12">
        <f t="shared" si="8"/>
        <v>3998449.5</v>
      </c>
      <c r="CH20" s="12">
        <f t="shared" si="8"/>
        <v>3935042</v>
      </c>
      <c r="CI20" s="12">
        <f t="shared" si="8"/>
        <v>3867972.5</v>
      </c>
      <c r="CJ20" s="12">
        <f t="shared" si="8"/>
        <v>3800903</v>
      </c>
      <c r="CK20" s="12">
        <f t="shared" si="8"/>
        <v>3730001</v>
      </c>
      <c r="CL20" s="12">
        <f t="shared" si="8"/>
        <v>3659099</v>
      </c>
      <c r="CM20" s="12">
        <f t="shared" si="8"/>
        <v>3584186</v>
      </c>
      <c r="CN20" s="12">
        <f t="shared" si="8"/>
        <v>3509273</v>
      </c>
      <c r="CO20" s="12">
        <f t="shared" si="8"/>
        <v>3430162.5</v>
      </c>
      <c r="CP20" s="12">
        <f t="shared" si="8"/>
        <v>3351052</v>
      </c>
      <c r="CQ20" s="12">
        <f t="shared" si="8"/>
        <v>3267549</v>
      </c>
      <c r="CR20" s="12">
        <f t="shared" si="8"/>
        <v>3184046</v>
      </c>
      <c r="CS20" s="12">
        <f t="shared" si="8"/>
        <v>3095947</v>
      </c>
      <c r="CT20" s="12">
        <f t="shared" si="8"/>
        <v>3007848</v>
      </c>
      <c r="CU20" s="12">
        <f t="shared" si="8"/>
        <v>2914940</v>
      </c>
      <c r="CV20" s="12">
        <f t="shared" si="8"/>
        <v>2822032</v>
      </c>
      <c r="CW20" s="12">
        <f t="shared" si="8"/>
        <v>2724092</v>
      </c>
      <c r="CX20" s="12">
        <f t="shared" si="8"/>
        <v>2626152</v>
      </c>
      <c r="CY20" s="12">
        <f t="shared" si="8"/>
        <v>2522947</v>
      </c>
      <c r="CZ20" s="12">
        <f t="shared" si="8"/>
        <v>2419742</v>
      </c>
      <c r="DA20" s="12">
        <f t="shared" si="8"/>
        <v>2311028.5</v>
      </c>
      <c r="DB20" s="12">
        <f t="shared" si="8"/>
        <v>2202315</v>
      </c>
      <c r="DC20" s="12">
        <f t="shared" si="8"/>
        <v>2087838</v>
      </c>
      <c r="DD20" s="12">
        <f t="shared" si="8"/>
        <v>1973361</v>
      </c>
      <c r="DE20" s="12">
        <f t="shared" si="8"/>
        <v>1852854.5</v>
      </c>
      <c r="DF20" s="12">
        <f t="shared" si="8"/>
        <v>1732348</v>
      </c>
      <c r="DG20" s="12">
        <f t="shared" si="8"/>
        <v>1605533.5</v>
      </c>
      <c r="DH20" s="12">
        <f t="shared" si="8"/>
        <v>1478719</v>
      </c>
      <c r="DI20" s="12">
        <f t="shared" si="8"/>
        <v>1345305.5</v>
      </c>
      <c r="DJ20" s="12">
        <f t="shared" si="8"/>
        <v>1211892</v>
      </c>
      <c r="DK20" s="12">
        <f t="shared" si="8"/>
        <v>1071575</v>
      </c>
      <c r="DL20" s="12">
        <f t="shared" si="8"/>
        <v>931258</v>
      </c>
      <c r="DM20" s="12">
        <f t="shared" si="8"/>
        <v>783719.5</v>
      </c>
      <c r="DN20" s="12">
        <f t="shared" si="8"/>
        <v>636181</v>
      </c>
      <c r="DO20" s="12">
        <f t="shared" si="8"/>
        <v>481088</v>
      </c>
      <c r="DP20" s="12">
        <f t="shared" si="8"/>
        <v>325995</v>
      </c>
      <c r="DQ20" s="12">
        <f t="shared" si="8"/>
        <v>162997.5</v>
      </c>
      <c r="DR20" s="12">
        <f t="shared" si="8"/>
        <v>0</v>
      </c>
    </row>
    <row r="22" spans="1:105" s="12" customFormat="1" ht="12.75">
      <c r="A22" s="12" t="s">
        <v>2</v>
      </c>
      <c r="B22" s="12">
        <v>171577.87</v>
      </c>
      <c r="C22" s="12">
        <v>151916.68</v>
      </c>
      <c r="D22" s="12">
        <v>178694.58</v>
      </c>
      <c r="E22" s="12">
        <v>167735.36</v>
      </c>
      <c r="F22" s="12">
        <v>169457.37</v>
      </c>
      <c r="G22" s="12">
        <v>170425</v>
      </c>
      <c r="H22" s="12">
        <v>170907.8</v>
      </c>
      <c r="I22" s="12">
        <v>172634.04</v>
      </c>
      <c r="J22" s="12">
        <v>174846.57</v>
      </c>
      <c r="K22" s="12">
        <v>175993.42</v>
      </c>
      <c r="L22" s="12">
        <v>176589.31</v>
      </c>
      <c r="M22" s="12">
        <v>177113.03</v>
      </c>
      <c r="N22" s="12">
        <v>177652.57</v>
      </c>
      <c r="O22" s="12">
        <v>181641.91</v>
      </c>
      <c r="P22" s="12">
        <v>182899.77</v>
      </c>
      <c r="Q22" s="12">
        <v>184292.15</v>
      </c>
      <c r="R22" s="12">
        <v>184939.76</v>
      </c>
      <c r="S22" s="12">
        <v>187925.34</v>
      </c>
      <c r="T22" s="12">
        <v>188821.87</v>
      </c>
      <c r="U22" s="12">
        <v>190269.31</v>
      </c>
      <c r="V22" s="12">
        <v>190867.31</v>
      </c>
      <c r="W22" s="12">
        <v>193217.51</v>
      </c>
      <c r="X22" s="12">
        <v>193657.1</v>
      </c>
      <c r="Y22" s="12">
        <v>194716.78</v>
      </c>
      <c r="Z22" s="12">
        <v>195223.9</v>
      </c>
      <c r="AA22" s="12">
        <v>199467.21</v>
      </c>
      <c r="AB22" s="12">
        <v>200611.14</v>
      </c>
      <c r="AC22" s="12">
        <v>216397.67</v>
      </c>
      <c r="AD22" s="12">
        <v>187641.08</v>
      </c>
      <c r="AE22" s="12">
        <v>221668.36</v>
      </c>
      <c r="AF22" s="12">
        <v>206876.06</v>
      </c>
      <c r="AG22" s="12">
        <v>206908.96</v>
      </c>
      <c r="AH22" s="12">
        <v>207373.12</v>
      </c>
      <c r="AI22" s="12">
        <v>209987.14</v>
      </c>
      <c r="AJ22" s="12">
        <v>210837.08</v>
      </c>
      <c r="AK22" s="12">
        <v>210728.62</v>
      </c>
      <c r="AL22" s="12">
        <v>211213.63</v>
      </c>
      <c r="AM22" s="12">
        <v>215836</v>
      </c>
      <c r="AN22" s="12">
        <v>217324</v>
      </c>
      <c r="AO22" s="12">
        <v>216795</v>
      </c>
      <c r="AP22" s="12">
        <v>217477</v>
      </c>
      <c r="AQ22" s="12">
        <v>221945</v>
      </c>
      <c r="AR22" s="12">
        <v>223825.33</v>
      </c>
      <c r="AS22" s="12">
        <v>220007.37</v>
      </c>
      <c r="AT22" s="12">
        <v>203728.21</v>
      </c>
      <c r="AU22" s="12">
        <v>233293.28</v>
      </c>
      <c r="AV22" s="12">
        <v>253616.02</v>
      </c>
      <c r="AW22" s="12">
        <v>225318.67</v>
      </c>
      <c r="AX22" s="12">
        <v>225513.5</v>
      </c>
      <c r="AY22" s="12">
        <v>232022.81</v>
      </c>
      <c r="AZ22" s="12">
        <v>233133.25</v>
      </c>
      <c r="BA22" s="12">
        <v>233095</v>
      </c>
      <c r="BB22" s="12">
        <v>233800.84</v>
      </c>
      <c r="BC22" s="12">
        <v>240714.53</v>
      </c>
      <c r="BD22" s="12">
        <v>241964.46</v>
      </c>
      <c r="BE22" s="12">
        <v>241951.82</v>
      </c>
      <c r="BF22" s="12">
        <v>242853.93</v>
      </c>
      <c r="BG22" s="12">
        <v>252032.74</v>
      </c>
      <c r="BH22" s="12">
        <v>255299.4</v>
      </c>
      <c r="BI22" s="12">
        <v>255523.3</v>
      </c>
      <c r="BJ22" s="12">
        <v>255360.18</v>
      </c>
      <c r="BK22" s="12">
        <v>258123.33</v>
      </c>
      <c r="BL22" s="12">
        <v>259007.47</v>
      </c>
      <c r="BM22" s="12">
        <v>260747.92</v>
      </c>
      <c r="BN22" s="12">
        <v>260727.12</v>
      </c>
      <c r="BO22" s="12">
        <v>269752.29</v>
      </c>
      <c r="BP22" s="12">
        <v>275748.28</v>
      </c>
      <c r="BQ22" s="12">
        <v>277802.06</v>
      </c>
      <c r="BR22" s="12">
        <v>277802.06</v>
      </c>
      <c r="BS22" s="12">
        <v>282436.78</v>
      </c>
      <c r="BT22" s="12">
        <v>297449.75</v>
      </c>
      <c r="BU22" s="12">
        <v>297449.75</v>
      </c>
      <c r="BV22" s="12">
        <v>297449.75</v>
      </c>
      <c r="BW22" s="12">
        <v>304652.79</v>
      </c>
      <c r="BX22" s="12">
        <v>306217.62</v>
      </c>
      <c r="BY22" s="12">
        <v>306275.69</v>
      </c>
      <c r="BZ22" s="12">
        <v>306275.69</v>
      </c>
      <c r="CA22" s="12">
        <v>315911.53</v>
      </c>
      <c r="CB22" s="12">
        <v>319067.84</v>
      </c>
      <c r="CC22" s="12">
        <v>319067.84</v>
      </c>
      <c r="CD22" s="12">
        <v>319141.24</v>
      </c>
      <c r="CE22" s="12">
        <v>324610.72</v>
      </c>
      <c r="CF22" s="12">
        <v>326262.3</v>
      </c>
      <c r="CG22" s="12">
        <v>326304.16</v>
      </c>
      <c r="CH22" s="12">
        <v>326405.56</v>
      </c>
      <c r="CI22" s="12">
        <v>323955.32</v>
      </c>
      <c r="CJ22" s="12">
        <v>323955.32</v>
      </c>
      <c r="CK22" s="12">
        <v>323955.32</v>
      </c>
      <c r="CL22" s="12">
        <v>323955.32</v>
      </c>
      <c r="CM22" s="12">
        <v>320828.43</v>
      </c>
      <c r="CN22" s="12">
        <v>320828.43</v>
      </c>
      <c r="CO22" s="12">
        <v>320831.29</v>
      </c>
      <c r="CP22" s="12">
        <v>320831.29</v>
      </c>
      <c r="CQ22" s="12">
        <v>317670.47</v>
      </c>
      <c r="CR22" s="12">
        <v>317670.47</v>
      </c>
      <c r="CS22" s="12">
        <v>317670.47</v>
      </c>
      <c r="CT22" s="12">
        <v>316452.5</v>
      </c>
      <c r="CU22" s="12">
        <v>307734.05</v>
      </c>
      <c r="CV22" s="12">
        <v>307734.05</v>
      </c>
      <c r="CW22" s="12">
        <v>304708.04</v>
      </c>
      <c r="CX22" s="12">
        <v>304708.04</v>
      </c>
      <c r="CY22" s="12">
        <v>304708.04</v>
      </c>
      <c r="CZ22" s="12">
        <v>304708.04</v>
      </c>
      <c r="DA22" s="12">
        <v>304708.04</v>
      </c>
    </row>
    <row r="23" spans="1:105" s="12" customFormat="1" ht="12.75">
      <c r="A23" s="12" t="s">
        <v>3</v>
      </c>
      <c r="B23" s="12">
        <v>38266.84</v>
      </c>
      <c r="C23" s="12">
        <v>160151.27</v>
      </c>
      <c r="D23" s="12">
        <v>176456.52</v>
      </c>
      <c r="E23" s="12">
        <v>166152.83</v>
      </c>
      <c r="F23" s="12">
        <v>165168.47</v>
      </c>
      <c r="G23" s="12">
        <v>165548.54</v>
      </c>
      <c r="H23" s="12">
        <v>164948.25</v>
      </c>
      <c r="I23" s="12">
        <v>168945.54</v>
      </c>
      <c r="J23" s="12">
        <v>170861.32</v>
      </c>
      <c r="K23" s="12">
        <v>170726.84</v>
      </c>
      <c r="L23" s="12">
        <v>175391.83</v>
      </c>
      <c r="M23" s="12">
        <v>170980.96</v>
      </c>
      <c r="N23" s="12">
        <v>165965.55</v>
      </c>
      <c r="O23" s="12">
        <v>165365.4</v>
      </c>
      <c r="P23" s="12">
        <v>188717.26</v>
      </c>
      <c r="Q23" s="12">
        <v>184962.41</v>
      </c>
      <c r="R23" s="12">
        <v>177158.24</v>
      </c>
      <c r="S23" s="12">
        <v>188023.71</v>
      </c>
      <c r="T23" s="12">
        <v>181389.31</v>
      </c>
      <c r="U23" s="12">
        <v>180664.11</v>
      </c>
      <c r="V23" s="12">
        <v>179360.4</v>
      </c>
      <c r="W23" s="12">
        <v>177463.66</v>
      </c>
      <c r="X23" s="12">
        <v>182970.95</v>
      </c>
      <c r="Y23" s="12">
        <v>181738.25</v>
      </c>
      <c r="Z23" s="12">
        <v>193429.61</v>
      </c>
      <c r="AA23" s="12">
        <v>192980.4</v>
      </c>
      <c r="AB23" s="12">
        <v>207359.32</v>
      </c>
      <c r="AC23" s="12">
        <v>220562.65</v>
      </c>
      <c r="AD23" s="12">
        <v>200504.93</v>
      </c>
      <c r="AE23" s="12">
        <v>213732.23</v>
      </c>
      <c r="AF23" s="12">
        <v>210916</v>
      </c>
      <c r="AG23" s="12">
        <v>205864.61</v>
      </c>
      <c r="AH23" s="12">
        <v>215258.93</v>
      </c>
      <c r="AI23" s="12">
        <v>216507.23</v>
      </c>
      <c r="AJ23" s="12">
        <v>210778.12</v>
      </c>
      <c r="AK23" s="12">
        <v>203753.73</v>
      </c>
      <c r="AL23" s="12">
        <v>206104.88</v>
      </c>
      <c r="AM23" s="12">
        <v>222602</v>
      </c>
      <c r="AN23" s="12">
        <v>234078</v>
      </c>
      <c r="AO23" s="12">
        <v>208489</v>
      </c>
      <c r="AP23" s="12">
        <v>210034</v>
      </c>
      <c r="AQ23" s="12">
        <v>222923</v>
      </c>
      <c r="AR23" s="12">
        <v>214728.43</v>
      </c>
      <c r="AS23" s="12">
        <v>214259.89</v>
      </c>
      <c r="AT23" s="12">
        <v>224109.36</v>
      </c>
      <c r="AU23" s="12">
        <v>233772.53</v>
      </c>
      <c r="AV23" s="12">
        <v>202872.91</v>
      </c>
      <c r="AW23" s="12">
        <v>217874.59</v>
      </c>
      <c r="AX23" s="12">
        <v>240057.13</v>
      </c>
      <c r="AY23" s="12">
        <v>216721.44</v>
      </c>
      <c r="AZ23" s="12">
        <v>216157.35</v>
      </c>
      <c r="BA23" s="12">
        <v>214601.4</v>
      </c>
      <c r="BB23" s="12">
        <v>231437.52</v>
      </c>
      <c r="BC23" s="12">
        <v>223502.39</v>
      </c>
      <c r="BD23" s="12">
        <v>233616.79</v>
      </c>
      <c r="BE23" s="12">
        <v>228718.5</v>
      </c>
      <c r="BF23" s="12">
        <v>264069</v>
      </c>
      <c r="BG23" s="12">
        <v>244103.9</v>
      </c>
      <c r="BH23" s="12">
        <v>249614.24</v>
      </c>
      <c r="BI23" s="12">
        <v>251473.53</v>
      </c>
      <c r="BJ23" s="12">
        <v>247202.35</v>
      </c>
      <c r="BK23" s="12">
        <v>256296.01</v>
      </c>
      <c r="BL23" s="12">
        <v>253326.37</v>
      </c>
      <c r="BM23" s="12">
        <v>255255.85</v>
      </c>
      <c r="BN23" s="12">
        <v>258326.96</v>
      </c>
      <c r="BO23" s="12">
        <v>266162.2</v>
      </c>
      <c r="BP23" s="12">
        <v>286164.94</v>
      </c>
      <c r="BQ23" s="12">
        <v>287944.41</v>
      </c>
      <c r="BR23" s="12">
        <v>304149.96</v>
      </c>
      <c r="BS23" s="12">
        <v>291278.19</v>
      </c>
      <c r="BT23" s="12">
        <v>300893.15</v>
      </c>
      <c r="BU23" s="12">
        <v>320959.91</v>
      </c>
      <c r="BV23" s="12">
        <v>296744.67</v>
      </c>
      <c r="BW23" s="12">
        <v>284815.44</v>
      </c>
      <c r="BX23" s="12">
        <v>301442.72</v>
      </c>
      <c r="BY23" s="12">
        <v>345283.2</v>
      </c>
      <c r="BZ23" s="12">
        <v>289743.79</v>
      </c>
      <c r="CA23" s="12">
        <v>307248.28</v>
      </c>
      <c r="CB23" s="12">
        <v>310261.37</v>
      </c>
      <c r="CC23" s="12">
        <v>331345.24</v>
      </c>
      <c r="CD23" s="12">
        <v>319686.59</v>
      </c>
      <c r="CE23" s="12">
        <v>318007.15</v>
      </c>
      <c r="CF23" s="12">
        <v>320343.18</v>
      </c>
      <c r="CG23" s="12">
        <v>383188.08</v>
      </c>
      <c r="CH23" s="12">
        <v>331153.95</v>
      </c>
      <c r="CI23" s="12">
        <v>326146.66</v>
      </c>
      <c r="CJ23" s="12">
        <v>323791.1</v>
      </c>
      <c r="CK23" s="12">
        <v>311678.9</v>
      </c>
      <c r="CL23" s="12">
        <v>331539.87</v>
      </c>
      <c r="CM23" s="12">
        <v>317368.18</v>
      </c>
      <c r="CN23" s="12">
        <v>324335.21</v>
      </c>
      <c r="CO23" s="12">
        <v>312004.3</v>
      </c>
      <c r="CP23" s="12">
        <v>326403.56</v>
      </c>
      <c r="CQ23" s="12">
        <v>320704.98</v>
      </c>
      <c r="CR23" s="12">
        <v>322445.82</v>
      </c>
      <c r="CS23" s="12">
        <v>301284.14</v>
      </c>
      <c r="CT23" s="12">
        <v>326219.19</v>
      </c>
      <c r="CU23" s="12">
        <v>315449.69</v>
      </c>
      <c r="CV23" s="12">
        <v>309315.07</v>
      </c>
      <c r="CW23" s="12">
        <v>298640.07</v>
      </c>
      <c r="CX23" s="12">
        <v>309360.08</v>
      </c>
      <c r="CY23" s="12">
        <v>307094.13</v>
      </c>
      <c r="CZ23" s="12">
        <v>290676.79</v>
      </c>
      <c r="DA23" s="12">
        <v>299503.63</v>
      </c>
    </row>
    <row r="24" spans="1:105" s="12" customFormat="1" ht="12.75">
      <c r="A24" s="12" t="s">
        <v>6</v>
      </c>
      <c r="B24" s="12">
        <v>143002.02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</row>
    <row r="25" spans="1:105" s="12" customFormat="1" ht="12.75">
      <c r="A25" s="12" t="s">
        <v>44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</row>
    <row r="26" spans="1:105" s="12" customFormat="1" ht="12.75">
      <c r="A26" s="12" t="s">
        <v>43</v>
      </c>
      <c r="B26" s="12">
        <v>160000</v>
      </c>
      <c r="C26" s="12">
        <v>160000</v>
      </c>
      <c r="D26" s="12">
        <v>160000</v>
      </c>
      <c r="E26" s="12">
        <v>160000</v>
      </c>
      <c r="F26" s="12">
        <v>160000</v>
      </c>
      <c r="G26" s="12">
        <v>160000</v>
      </c>
      <c r="H26" s="12">
        <v>160000</v>
      </c>
      <c r="I26" s="12">
        <v>160000</v>
      </c>
      <c r="J26" s="12">
        <v>160000</v>
      </c>
      <c r="K26" s="12">
        <v>160000</v>
      </c>
      <c r="L26" s="12">
        <v>160000</v>
      </c>
      <c r="M26" s="12">
        <v>160000</v>
      </c>
      <c r="N26" s="12">
        <v>160000</v>
      </c>
      <c r="O26" s="12">
        <v>160000</v>
      </c>
      <c r="P26" s="12">
        <v>160000</v>
      </c>
      <c r="Q26" s="12">
        <v>160000</v>
      </c>
      <c r="R26" s="12">
        <v>160000</v>
      </c>
      <c r="S26" s="12">
        <v>160000</v>
      </c>
      <c r="T26" s="12">
        <v>160000</v>
      </c>
      <c r="U26" s="12">
        <v>160000</v>
      </c>
      <c r="V26" s="12">
        <v>160000</v>
      </c>
      <c r="W26" s="12">
        <v>160000</v>
      </c>
      <c r="X26" s="12">
        <v>160000</v>
      </c>
      <c r="Y26" s="12">
        <v>182970.95</v>
      </c>
      <c r="Z26" s="12">
        <v>160000</v>
      </c>
      <c r="AA26" s="12">
        <v>160000</v>
      </c>
      <c r="AB26" s="12">
        <v>160000</v>
      </c>
      <c r="AC26" s="12">
        <v>160000</v>
      </c>
      <c r="AD26" s="12">
        <v>160000</v>
      </c>
      <c r="AE26" s="12">
        <v>160000</v>
      </c>
      <c r="AF26" s="12">
        <v>160000</v>
      </c>
      <c r="AG26" s="12">
        <v>160000</v>
      </c>
      <c r="AH26" s="12">
        <v>160000</v>
      </c>
      <c r="AI26" s="12">
        <v>160000</v>
      </c>
      <c r="AJ26" s="12">
        <v>160000</v>
      </c>
      <c r="AK26" s="12">
        <v>160000</v>
      </c>
      <c r="AL26" s="12">
        <v>160000</v>
      </c>
      <c r="AM26" s="12">
        <v>160000</v>
      </c>
      <c r="AN26" s="12">
        <v>160000</v>
      </c>
      <c r="AO26" s="12">
        <v>160000</v>
      </c>
      <c r="AP26" s="12">
        <v>160000</v>
      </c>
      <c r="AQ26" s="12">
        <v>160000</v>
      </c>
      <c r="AR26" s="12">
        <v>160000</v>
      </c>
      <c r="AS26" s="12">
        <v>160000</v>
      </c>
      <c r="AT26" s="12">
        <v>160000</v>
      </c>
      <c r="AU26" s="12">
        <v>160000</v>
      </c>
      <c r="AV26" s="12">
        <v>160000</v>
      </c>
      <c r="AW26" s="12">
        <v>160000</v>
      </c>
      <c r="AX26" s="12">
        <v>160000</v>
      </c>
      <c r="AY26" s="12">
        <v>160000</v>
      </c>
      <c r="AZ26" s="12">
        <v>160000</v>
      </c>
      <c r="BA26" s="12">
        <v>160000</v>
      </c>
      <c r="BB26" s="12">
        <v>160000</v>
      </c>
      <c r="BC26" s="12">
        <v>160000</v>
      </c>
      <c r="BD26" s="12">
        <v>160000</v>
      </c>
      <c r="BE26" s="12">
        <v>160000</v>
      </c>
      <c r="BF26" s="12">
        <v>160000</v>
      </c>
      <c r="BG26" s="12">
        <v>160000</v>
      </c>
      <c r="BH26" s="12">
        <v>160000</v>
      </c>
      <c r="BI26" s="12">
        <v>160000</v>
      </c>
      <c r="BJ26" s="12">
        <v>160000</v>
      </c>
      <c r="BK26" s="12">
        <v>160000</v>
      </c>
      <c r="BL26" s="12">
        <v>160000</v>
      </c>
      <c r="BM26" s="12">
        <v>160000</v>
      </c>
      <c r="BN26" s="12">
        <v>160000</v>
      </c>
      <c r="BO26" s="12">
        <v>160000</v>
      </c>
      <c r="BP26" s="12">
        <v>160000</v>
      </c>
      <c r="BQ26" s="12">
        <v>160000</v>
      </c>
      <c r="BR26" s="12">
        <v>160000</v>
      </c>
      <c r="BS26" s="12">
        <v>300000</v>
      </c>
      <c r="BT26" s="12">
        <v>300893.15</v>
      </c>
      <c r="BU26" s="12">
        <v>300000</v>
      </c>
      <c r="BV26" s="12">
        <v>300000</v>
      </c>
      <c r="BW26" s="12">
        <v>300000</v>
      </c>
      <c r="BX26" s="12">
        <v>300000</v>
      </c>
      <c r="BY26" s="12">
        <v>300000</v>
      </c>
      <c r="BZ26" s="12">
        <v>300000</v>
      </c>
      <c r="CA26" s="12">
        <v>300000</v>
      </c>
      <c r="CB26" s="12">
        <v>300000</v>
      </c>
      <c r="CC26" s="12">
        <v>300000</v>
      </c>
      <c r="CD26" s="12">
        <v>300000</v>
      </c>
      <c r="CE26" s="12">
        <v>300000</v>
      </c>
      <c r="CF26" s="12">
        <v>300000</v>
      </c>
      <c r="CG26" s="12">
        <v>300000</v>
      </c>
      <c r="CH26" s="12">
        <v>300000</v>
      </c>
      <c r="CI26" s="12">
        <v>300000</v>
      </c>
      <c r="CJ26" s="12">
        <v>300000</v>
      </c>
      <c r="CK26" s="12">
        <v>300000</v>
      </c>
      <c r="CL26" s="12">
        <v>300000</v>
      </c>
      <c r="CM26" s="12">
        <v>300000</v>
      </c>
      <c r="CN26" s="12">
        <v>300000</v>
      </c>
      <c r="CO26" s="12">
        <v>300000</v>
      </c>
      <c r="CP26" s="12">
        <v>300000</v>
      </c>
      <c r="CQ26" s="12">
        <v>300000</v>
      </c>
      <c r="CR26" s="12">
        <v>300000</v>
      </c>
      <c r="CS26" s="12">
        <v>300000</v>
      </c>
      <c r="CT26" s="12">
        <v>300000</v>
      </c>
      <c r="CU26" s="12">
        <v>300000</v>
      </c>
      <c r="CV26" s="12">
        <v>300000</v>
      </c>
      <c r="CW26" s="12">
        <v>300000</v>
      </c>
      <c r="CX26" s="12">
        <v>300000</v>
      </c>
      <c r="CY26" s="12">
        <v>300000</v>
      </c>
      <c r="CZ26" s="12">
        <v>300000</v>
      </c>
      <c r="DA26" s="12">
        <v>300000</v>
      </c>
    </row>
    <row r="27" spans="1:105" s="12" customFormat="1" ht="12.75">
      <c r="A27" s="12" t="s">
        <v>7</v>
      </c>
      <c r="B27" s="12">
        <v>2129.2</v>
      </c>
      <c r="C27" s="12">
        <v>758.41</v>
      </c>
      <c r="D27" s="12">
        <v>1130.16</v>
      </c>
      <c r="E27" s="12">
        <v>2666.37</v>
      </c>
      <c r="F27" s="12">
        <v>1776.68</v>
      </c>
      <c r="G27" s="12">
        <v>1157.77</v>
      </c>
      <c r="H27" s="12">
        <v>702.68</v>
      </c>
      <c r="I27" s="12">
        <v>1109.51</v>
      </c>
      <c r="J27" s="12">
        <v>935.29</v>
      </c>
      <c r="K27" s="12">
        <v>1411.41</v>
      </c>
      <c r="L27" s="12">
        <v>2592.6</v>
      </c>
      <c r="M27" s="12">
        <v>1988.87</v>
      </c>
      <c r="N27" s="12">
        <v>2975.18</v>
      </c>
      <c r="O27" s="12">
        <v>2999.93</v>
      </c>
      <c r="P27" s="12">
        <v>708.59</v>
      </c>
      <c r="Q27" s="12">
        <v>0</v>
      </c>
      <c r="R27" s="12">
        <v>1003.5</v>
      </c>
      <c r="S27" s="12">
        <v>1501.76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</row>
    <row r="28" spans="1:105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</row>
    <row r="29" spans="1:105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</row>
    <row r="30" spans="1:105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</row>
    <row r="31" spans="2:256" s="12" customFormat="1" ht="12.75">
      <c r="B31" s="12">
        <f aca="true" t="shared" si="9" ref="B31:L31">SUM(B23:B30)</f>
        <v>343398.06</v>
      </c>
      <c r="C31" s="12">
        <f t="shared" si="9"/>
        <v>320909.68</v>
      </c>
      <c r="D31" s="12">
        <f t="shared" si="9"/>
        <v>337586.68</v>
      </c>
      <c r="E31" s="12">
        <f t="shared" si="9"/>
        <v>328819.19999999995</v>
      </c>
      <c r="F31" s="12">
        <f t="shared" si="9"/>
        <v>326945.14999999997</v>
      </c>
      <c r="G31" s="12">
        <f t="shared" si="9"/>
        <v>326706.31000000006</v>
      </c>
      <c r="H31" s="12">
        <f t="shared" si="9"/>
        <v>325650.93</v>
      </c>
      <c r="I31" s="12">
        <f t="shared" si="9"/>
        <v>330055.05000000005</v>
      </c>
      <c r="J31" s="12">
        <f t="shared" si="9"/>
        <v>331796.61</v>
      </c>
      <c r="K31" s="12">
        <f t="shared" si="9"/>
        <v>332138.24999999994</v>
      </c>
      <c r="L31" s="12">
        <f t="shared" si="9"/>
        <v>337984.42999999993</v>
      </c>
      <c r="M31" s="12">
        <f aca="true" t="shared" si="10" ref="M31:AD31">SUM(M23:M30)</f>
        <v>332969.82999999996</v>
      </c>
      <c r="N31" s="12">
        <f t="shared" si="10"/>
        <v>328940.73</v>
      </c>
      <c r="O31" s="12">
        <f t="shared" si="10"/>
        <v>328365.33</v>
      </c>
      <c r="P31" s="12">
        <f t="shared" si="10"/>
        <v>349425.85000000003</v>
      </c>
      <c r="Q31" s="12">
        <f t="shared" si="10"/>
        <v>344962.41000000003</v>
      </c>
      <c r="R31" s="12">
        <f t="shared" si="10"/>
        <v>338161.74</v>
      </c>
      <c r="S31" s="12">
        <f t="shared" si="10"/>
        <v>349525.47</v>
      </c>
      <c r="T31" s="12">
        <f t="shared" si="10"/>
        <v>341389.31</v>
      </c>
      <c r="U31" s="12">
        <f t="shared" si="10"/>
        <v>340664.11</v>
      </c>
      <c r="V31" s="12">
        <f t="shared" si="10"/>
        <v>339360.4</v>
      </c>
      <c r="W31" s="12">
        <f t="shared" si="10"/>
        <v>337463.66000000003</v>
      </c>
      <c r="X31" s="12">
        <f t="shared" si="10"/>
        <v>342970.95</v>
      </c>
      <c r="Y31" s="12">
        <f t="shared" si="10"/>
        <v>364709.2</v>
      </c>
      <c r="Z31" s="12">
        <f t="shared" si="10"/>
        <v>353429.61</v>
      </c>
      <c r="AA31" s="12">
        <f t="shared" si="10"/>
        <v>352980.4</v>
      </c>
      <c r="AB31" s="12">
        <f t="shared" si="10"/>
        <v>367359.32</v>
      </c>
      <c r="AC31" s="12">
        <f t="shared" si="10"/>
        <v>380562.65</v>
      </c>
      <c r="AD31" s="12">
        <f t="shared" si="10"/>
        <v>360504.93</v>
      </c>
      <c r="AE31" s="12">
        <f aca="true" t="shared" si="11" ref="AE31:AL31">SUM(AE23:AE30)</f>
        <v>373732.23</v>
      </c>
      <c r="AF31" s="12">
        <f t="shared" si="11"/>
        <v>370916</v>
      </c>
      <c r="AG31" s="12">
        <f t="shared" si="11"/>
        <v>365864.61</v>
      </c>
      <c r="AH31" s="12">
        <f t="shared" si="11"/>
        <v>375258.93</v>
      </c>
      <c r="AI31" s="12">
        <f t="shared" si="11"/>
        <v>376507.23</v>
      </c>
      <c r="AJ31" s="12">
        <f t="shared" si="11"/>
        <v>370778.12</v>
      </c>
      <c r="AK31" s="12">
        <f t="shared" si="11"/>
        <v>363753.73</v>
      </c>
      <c r="AL31" s="12">
        <f t="shared" si="11"/>
        <v>366104.88</v>
      </c>
      <c r="AM31" s="12">
        <f aca="true" t="shared" si="12" ref="AM31:BS31">SUM(AM23:AM30)</f>
        <v>382602</v>
      </c>
      <c r="AN31" s="12">
        <f t="shared" si="12"/>
        <v>394078</v>
      </c>
      <c r="AO31" s="12">
        <f t="shared" si="12"/>
        <v>368489</v>
      </c>
      <c r="AP31" s="12">
        <f t="shared" si="12"/>
        <v>370034</v>
      </c>
      <c r="AQ31" s="12">
        <f t="shared" si="12"/>
        <v>382923</v>
      </c>
      <c r="AR31" s="12">
        <f t="shared" si="12"/>
        <v>374728.43</v>
      </c>
      <c r="AS31" s="12">
        <f t="shared" si="12"/>
        <v>374259.89</v>
      </c>
      <c r="AT31" s="12">
        <f t="shared" si="12"/>
        <v>384109.36</v>
      </c>
      <c r="AU31" s="12">
        <f t="shared" si="12"/>
        <v>393772.53</v>
      </c>
      <c r="AV31" s="12">
        <f t="shared" si="12"/>
        <v>362872.91000000003</v>
      </c>
      <c r="AW31" s="12">
        <f t="shared" si="12"/>
        <v>377874.58999999997</v>
      </c>
      <c r="AX31" s="12">
        <f t="shared" si="12"/>
        <v>400057.13</v>
      </c>
      <c r="AY31" s="12">
        <f t="shared" si="12"/>
        <v>376721.44</v>
      </c>
      <c r="AZ31" s="12">
        <f t="shared" si="12"/>
        <v>376157.35</v>
      </c>
      <c r="BA31" s="12">
        <f t="shared" si="12"/>
        <v>374601.4</v>
      </c>
      <c r="BB31" s="12">
        <f t="shared" si="12"/>
        <v>391437.52</v>
      </c>
      <c r="BC31" s="12">
        <f t="shared" si="12"/>
        <v>383502.39</v>
      </c>
      <c r="BD31" s="12">
        <f t="shared" si="12"/>
        <v>393616.79000000004</v>
      </c>
      <c r="BE31" s="12">
        <f t="shared" si="12"/>
        <v>388718.5</v>
      </c>
      <c r="BF31" s="12">
        <f t="shared" si="12"/>
        <v>424069</v>
      </c>
      <c r="BG31" s="12">
        <f t="shared" si="12"/>
        <v>404103.9</v>
      </c>
      <c r="BH31" s="12">
        <f t="shared" si="12"/>
        <v>409614.24</v>
      </c>
      <c r="BI31" s="12">
        <f t="shared" si="12"/>
        <v>411473.53</v>
      </c>
      <c r="BJ31" s="12">
        <f t="shared" si="12"/>
        <v>407202.35</v>
      </c>
      <c r="BK31" s="12">
        <f t="shared" si="12"/>
        <v>416296.01</v>
      </c>
      <c r="BL31" s="12">
        <f t="shared" si="12"/>
        <v>413326.37</v>
      </c>
      <c r="BM31" s="12">
        <f t="shared" si="12"/>
        <v>415255.85</v>
      </c>
      <c r="BN31" s="12">
        <f t="shared" si="12"/>
        <v>418326.95999999996</v>
      </c>
      <c r="BO31" s="12">
        <f t="shared" si="12"/>
        <v>426162.2</v>
      </c>
      <c r="BP31" s="12">
        <f t="shared" si="12"/>
        <v>446164.94</v>
      </c>
      <c r="BQ31" s="12">
        <f t="shared" si="12"/>
        <v>447944.41</v>
      </c>
      <c r="BR31" s="12">
        <f t="shared" si="12"/>
        <v>464149.96</v>
      </c>
      <c r="BS31" s="12">
        <f t="shared" si="12"/>
        <v>591278.19</v>
      </c>
      <c r="BT31" s="12">
        <f>SUM(BT23:BT30)</f>
        <v>601786.3</v>
      </c>
      <c r="BU31" s="12">
        <f>SUM(BU23:BU30)</f>
        <v>620959.9099999999</v>
      </c>
      <c r="BV31" s="12">
        <f>SUM(BV23:BV30)</f>
        <v>596744.6699999999</v>
      </c>
      <c r="BW31" s="12">
        <f aca="true" t="shared" si="13" ref="BW31:CX31">SUM(BW23:BW30)</f>
        <v>584815.44</v>
      </c>
      <c r="BX31" s="12">
        <f t="shared" si="13"/>
        <v>601442.72</v>
      </c>
      <c r="BY31" s="12">
        <f t="shared" si="13"/>
        <v>645283.2</v>
      </c>
      <c r="BZ31" s="12">
        <f t="shared" si="13"/>
        <v>589743.79</v>
      </c>
      <c r="CA31" s="12">
        <f t="shared" si="13"/>
        <v>607248.28</v>
      </c>
      <c r="CB31" s="12">
        <f t="shared" si="13"/>
        <v>610261.37</v>
      </c>
      <c r="CC31" s="12">
        <f t="shared" si="13"/>
        <v>631345.24</v>
      </c>
      <c r="CD31" s="12">
        <f>SUM(CD23:CD30)</f>
        <v>619686.5900000001</v>
      </c>
      <c r="CE31" s="12">
        <f t="shared" si="13"/>
        <v>618007.15</v>
      </c>
      <c r="CF31" s="12">
        <f t="shared" si="13"/>
        <v>620343.1799999999</v>
      </c>
      <c r="CG31" s="12">
        <f t="shared" si="13"/>
        <v>683188.0800000001</v>
      </c>
      <c r="CH31" s="12">
        <f t="shared" si="13"/>
        <v>631153.95</v>
      </c>
      <c r="CI31" s="12">
        <f t="shared" si="13"/>
        <v>626146.6599999999</v>
      </c>
      <c r="CJ31" s="12">
        <f t="shared" si="13"/>
        <v>623791.1</v>
      </c>
      <c r="CK31" s="12">
        <f t="shared" si="13"/>
        <v>611678.9</v>
      </c>
      <c r="CL31" s="12">
        <f t="shared" si="13"/>
        <v>631539.87</v>
      </c>
      <c r="CM31" s="12">
        <f t="shared" si="13"/>
        <v>617368.1799999999</v>
      </c>
      <c r="CN31" s="12">
        <f t="shared" si="13"/>
        <v>624335.21</v>
      </c>
      <c r="CO31" s="12">
        <f t="shared" si="13"/>
        <v>612004.3</v>
      </c>
      <c r="CP31" s="12">
        <f t="shared" si="13"/>
        <v>626403.56</v>
      </c>
      <c r="CQ31" s="12">
        <f t="shared" si="13"/>
        <v>620704.98</v>
      </c>
      <c r="CR31" s="12">
        <f t="shared" si="13"/>
        <v>622445.8200000001</v>
      </c>
      <c r="CS31" s="12">
        <f t="shared" si="13"/>
        <v>601284.14</v>
      </c>
      <c r="CT31" s="12">
        <f t="shared" si="13"/>
        <v>626219.19</v>
      </c>
      <c r="CU31" s="12">
        <f t="shared" si="13"/>
        <v>615449.69</v>
      </c>
      <c r="CV31" s="12">
        <f t="shared" si="13"/>
        <v>609315.0700000001</v>
      </c>
      <c r="CW31" s="12">
        <f t="shared" si="13"/>
        <v>598640.0700000001</v>
      </c>
      <c r="CX31" s="12">
        <f t="shared" si="13"/>
        <v>609360.0800000001</v>
      </c>
      <c r="CY31" s="12">
        <f aca="true" t="shared" si="14" ref="CY31:FJ31">SUM(CY23:CY30)</f>
        <v>607094.13</v>
      </c>
      <c r="CZ31" s="12">
        <f t="shared" si="14"/>
        <v>590676.79</v>
      </c>
      <c r="DA31" s="12">
        <f>SUM(DA23:DA30)</f>
        <v>599503.63</v>
      </c>
      <c r="DB31" s="12">
        <f t="shared" si="14"/>
        <v>0</v>
      </c>
      <c r="DC31" s="12">
        <f t="shared" si="14"/>
        <v>0</v>
      </c>
      <c r="DD31" s="12">
        <f t="shared" si="14"/>
        <v>0</v>
      </c>
      <c r="DE31" s="12">
        <f t="shared" si="14"/>
        <v>0</v>
      </c>
      <c r="DF31" s="12">
        <f t="shared" si="14"/>
        <v>0</v>
      </c>
      <c r="DG31" s="12">
        <f t="shared" si="14"/>
        <v>0</v>
      </c>
      <c r="DH31" s="12">
        <f t="shared" si="14"/>
        <v>0</v>
      </c>
      <c r="DI31" s="12">
        <f t="shared" si="14"/>
        <v>0</v>
      </c>
      <c r="DJ31" s="12">
        <f t="shared" si="14"/>
        <v>0</v>
      </c>
      <c r="DK31" s="12">
        <f t="shared" si="14"/>
        <v>0</v>
      </c>
      <c r="DL31" s="12">
        <f t="shared" si="14"/>
        <v>0</v>
      </c>
      <c r="DM31" s="12">
        <f t="shared" si="14"/>
        <v>0</v>
      </c>
      <c r="DN31" s="12">
        <f t="shared" si="14"/>
        <v>0</v>
      </c>
      <c r="DO31" s="12">
        <f t="shared" si="14"/>
        <v>0</v>
      </c>
      <c r="DP31" s="12">
        <f t="shared" si="14"/>
        <v>0</v>
      </c>
      <c r="DQ31" s="12">
        <f t="shared" si="14"/>
        <v>0</v>
      </c>
      <c r="DR31" s="12">
        <f t="shared" si="14"/>
        <v>0</v>
      </c>
      <c r="DS31" s="12">
        <f t="shared" si="14"/>
        <v>0</v>
      </c>
      <c r="DT31" s="12">
        <f t="shared" si="14"/>
        <v>0</v>
      </c>
      <c r="DU31" s="12">
        <f t="shared" si="14"/>
        <v>0</v>
      </c>
      <c r="DV31" s="12">
        <f t="shared" si="14"/>
        <v>0</v>
      </c>
      <c r="DW31" s="12">
        <f t="shared" si="14"/>
        <v>0</v>
      </c>
      <c r="DX31" s="12">
        <f t="shared" si="14"/>
        <v>0</v>
      </c>
      <c r="DY31" s="12">
        <f t="shared" si="14"/>
        <v>0</v>
      </c>
      <c r="DZ31" s="12">
        <f t="shared" si="14"/>
        <v>0</v>
      </c>
      <c r="EA31" s="12">
        <f t="shared" si="14"/>
        <v>0</v>
      </c>
      <c r="EB31" s="12">
        <f t="shared" si="14"/>
        <v>0</v>
      </c>
      <c r="EC31" s="12">
        <f t="shared" si="14"/>
        <v>0</v>
      </c>
      <c r="ED31" s="12">
        <f t="shared" si="14"/>
        <v>0</v>
      </c>
      <c r="EE31" s="12">
        <f t="shared" si="14"/>
        <v>0</v>
      </c>
      <c r="EF31" s="12">
        <f t="shared" si="14"/>
        <v>0</v>
      </c>
      <c r="EG31" s="12">
        <f t="shared" si="14"/>
        <v>0</v>
      </c>
      <c r="EH31" s="12">
        <f t="shared" si="14"/>
        <v>0</v>
      </c>
      <c r="EI31" s="12">
        <f t="shared" si="14"/>
        <v>0</v>
      </c>
      <c r="EJ31" s="12">
        <f t="shared" si="14"/>
        <v>0</v>
      </c>
      <c r="EK31" s="12">
        <f t="shared" si="14"/>
        <v>0</v>
      </c>
      <c r="EL31" s="12">
        <f t="shared" si="14"/>
        <v>0</v>
      </c>
      <c r="EM31" s="12">
        <f t="shared" si="14"/>
        <v>0</v>
      </c>
      <c r="EN31" s="12">
        <f t="shared" si="14"/>
        <v>0</v>
      </c>
      <c r="EO31" s="12">
        <f t="shared" si="14"/>
        <v>0</v>
      </c>
      <c r="EP31" s="12">
        <f t="shared" si="14"/>
        <v>0</v>
      </c>
      <c r="EQ31" s="12">
        <f t="shared" si="14"/>
        <v>0</v>
      </c>
      <c r="ER31" s="12">
        <f t="shared" si="14"/>
        <v>0</v>
      </c>
      <c r="ES31" s="12">
        <f t="shared" si="14"/>
        <v>0</v>
      </c>
      <c r="ET31" s="12">
        <f t="shared" si="14"/>
        <v>0</v>
      </c>
      <c r="EU31" s="12">
        <f t="shared" si="14"/>
        <v>0</v>
      </c>
      <c r="EV31" s="12">
        <f t="shared" si="14"/>
        <v>0</v>
      </c>
      <c r="EW31" s="12">
        <f t="shared" si="14"/>
        <v>0</v>
      </c>
      <c r="EX31" s="12">
        <f t="shared" si="14"/>
        <v>0</v>
      </c>
      <c r="EY31" s="12">
        <f t="shared" si="14"/>
        <v>0</v>
      </c>
      <c r="EZ31" s="12">
        <f t="shared" si="14"/>
        <v>0</v>
      </c>
      <c r="FA31" s="12">
        <f t="shared" si="14"/>
        <v>0</v>
      </c>
      <c r="FB31" s="12">
        <f t="shared" si="14"/>
        <v>0</v>
      </c>
      <c r="FC31" s="12">
        <f t="shared" si="14"/>
        <v>0</v>
      </c>
      <c r="FD31" s="12">
        <f t="shared" si="14"/>
        <v>0</v>
      </c>
      <c r="FE31" s="12">
        <f t="shared" si="14"/>
        <v>0</v>
      </c>
      <c r="FF31" s="12">
        <f t="shared" si="14"/>
        <v>0</v>
      </c>
      <c r="FG31" s="12">
        <f t="shared" si="14"/>
        <v>0</v>
      </c>
      <c r="FH31" s="12">
        <f t="shared" si="14"/>
        <v>0</v>
      </c>
      <c r="FI31" s="12">
        <f t="shared" si="14"/>
        <v>0</v>
      </c>
      <c r="FJ31" s="12">
        <f t="shared" si="14"/>
        <v>0</v>
      </c>
      <c r="FK31" s="12">
        <f aca="true" t="shared" si="15" ref="FK31:HV31">SUM(FK23:FK30)</f>
        <v>0</v>
      </c>
      <c r="FL31" s="12">
        <f t="shared" si="15"/>
        <v>0</v>
      </c>
      <c r="FM31" s="12">
        <f t="shared" si="15"/>
        <v>0</v>
      </c>
      <c r="FN31" s="12">
        <f t="shared" si="15"/>
        <v>0</v>
      </c>
      <c r="FO31" s="12">
        <f t="shared" si="15"/>
        <v>0</v>
      </c>
      <c r="FP31" s="12">
        <f t="shared" si="15"/>
        <v>0</v>
      </c>
      <c r="FQ31" s="12">
        <f t="shared" si="15"/>
        <v>0</v>
      </c>
      <c r="FR31" s="12">
        <f t="shared" si="15"/>
        <v>0</v>
      </c>
      <c r="FS31" s="12">
        <f t="shared" si="15"/>
        <v>0</v>
      </c>
      <c r="FT31" s="12">
        <f t="shared" si="15"/>
        <v>0</v>
      </c>
      <c r="FU31" s="12">
        <f t="shared" si="15"/>
        <v>0</v>
      </c>
      <c r="FV31" s="12">
        <f t="shared" si="15"/>
        <v>0</v>
      </c>
      <c r="FW31" s="12">
        <f t="shared" si="15"/>
        <v>0</v>
      </c>
      <c r="FX31" s="12">
        <f t="shared" si="15"/>
        <v>0</v>
      </c>
      <c r="FY31" s="12">
        <f t="shared" si="15"/>
        <v>0</v>
      </c>
      <c r="FZ31" s="12">
        <f t="shared" si="15"/>
        <v>0</v>
      </c>
      <c r="GA31" s="12">
        <f t="shared" si="15"/>
        <v>0</v>
      </c>
      <c r="GB31" s="12">
        <f t="shared" si="15"/>
        <v>0</v>
      </c>
      <c r="GC31" s="12">
        <f t="shared" si="15"/>
        <v>0</v>
      </c>
      <c r="GD31" s="12">
        <f t="shared" si="15"/>
        <v>0</v>
      </c>
      <c r="GE31" s="12">
        <f t="shared" si="15"/>
        <v>0</v>
      </c>
      <c r="GF31" s="12">
        <f t="shared" si="15"/>
        <v>0</v>
      </c>
      <c r="GG31" s="12">
        <f t="shared" si="15"/>
        <v>0</v>
      </c>
      <c r="GH31" s="12">
        <f t="shared" si="15"/>
        <v>0</v>
      </c>
      <c r="GI31" s="12">
        <f t="shared" si="15"/>
        <v>0</v>
      </c>
      <c r="GJ31" s="12">
        <f t="shared" si="15"/>
        <v>0</v>
      </c>
      <c r="GK31" s="12">
        <f t="shared" si="15"/>
        <v>0</v>
      </c>
      <c r="GL31" s="12">
        <f t="shared" si="15"/>
        <v>0</v>
      </c>
      <c r="GM31" s="12">
        <f t="shared" si="15"/>
        <v>0</v>
      </c>
      <c r="GN31" s="12">
        <f t="shared" si="15"/>
        <v>0</v>
      </c>
      <c r="GO31" s="12">
        <f t="shared" si="15"/>
        <v>0</v>
      </c>
      <c r="GP31" s="12">
        <f t="shared" si="15"/>
        <v>0</v>
      </c>
      <c r="GQ31" s="12">
        <f t="shared" si="15"/>
        <v>0</v>
      </c>
      <c r="GR31" s="12">
        <f t="shared" si="15"/>
        <v>0</v>
      </c>
      <c r="GS31" s="12">
        <f t="shared" si="15"/>
        <v>0</v>
      </c>
      <c r="GT31" s="12">
        <f t="shared" si="15"/>
        <v>0</v>
      </c>
      <c r="GU31" s="12">
        <f t="shared" si="15"/>
        <v>0</v>
      </c>
      <c r="GV31" s="12">
        <f t="shared" si="15"/>
        <v>0</v>
      </c>
      <c r="GW31" s="12">
        <f t="shared" si="15"/>
        <v>0</v>
      </c>
      <c r="GX31" s="12">
        <f t="shared" si="15"/>
        <v>0</v>
      </c>
      <c r="GY31" s="12">
        <f t="shared" si="15"/>
        <v>0</v>
      </c>
      <c r="GZ31" s="12">
        <f t="shared" si="15"/>
        <v>0</v>
      </c>
      <c r="HA31" s="12">
        <f t="shared" si="15"/>
        <v>0</v>
      </c>
      <c r="HB31" s="12">
        <f t="shared" si="15"/>
        <v>0</v>
      </c>
      <c r="HC31" s="12">
        <f t="shared" si="15"/>
        <v>0</v>
      </c>
      <c r="HD31" s="12">
        <f t="shared" si="15"/>
        <v>0</v>
      </c>
      <c r="HE31" s="12">
        <f t="shared" si="15"/>
        <v>0</v>
      </c>
      <c r="HF31" s="12">
        <f t="shared" si="15"/>
        <v>0</v>
      </c>
      <c r="HG31" s="12">
        <f t="shared" si="15"/>
        <v>0</v>
      </c>
      <c r="HH31" s="12">
        <f t="shared" si="15"/>
        <v>0</v>
      </c>
      <c r="HI31" s="12">
        <f t="shared" si="15"/>
        <v>0</v>
      </c>
      <c r="HJ31" s="12">
        <f t="shared" si="15"/>
        <v>0</v>
      </c>
      <c r="HK31" s="12">
        <f t="shared" si="15"/>
        <v>0</v>
      </c>
      <c r="HL31" s="12">
        <f t="shared" si="15"/>
        <v>0</v>
      </c>
      <c r="HM31" s="12">
        <f t="shared" si="15"/>
        <v>0</v>
      </c>
      <c r="HN31" s="12">
        <f t="shared" si="15"/>
        <v>0</v>
      </c>
      <c r="HO31" s="12">
        <f t="shared" si="15"/>
        <v>0</v>
      </c>
      <c r="HP31" s="12">
        <f t="shared" si="15"/>
        <v>0</v>
      </c>
      <c r="HQ31" s="12">
        <f t="shared" si="15"/>
        <v>0</v>
      </c>
      <c r="HR31" s="12">
        <f t="shared" si="15"/>
        <v>0</v>
      </c>
      <c r="HS31" s="12">
        <f t="shared" si="15"/>
        <v>0</v>
      </c>
      <c r="HT31" s="12">
        <f t="shared" si="15"/>
        <v>0</v>
      </c>
      <c r="HU31" s="12">
        <f t="shared" si="15"/>
        <v>0</v>
      </c>
      <c r="HV31" s="12">
        <f t="shared" si="15"/>
        <v>0</v>
      </c>
      <c r="HW31" s="12">
        <f aca="true" t="shared" si="16" ref="HW31:IV31">SUM(HW23:HW30)</f>
        <v>0</v>
      </c>
      <c r="HX31" s="12">
        <f t="shared" si="16"/>
        <v>0</v>
      </c>
      <c r="HY31" s="12">
        <f t="shared" si="16"/>
        <v>0</v>
      </c>
      <c r="HZ31" s="12">
        <f t="shared" si="16"/>
        <v>0</v>
      </c>
      <c r="IA31" s="12">
        <f t="shared" si="16"/>
        <v>0</v>
      </c>
      <c r="IB31" s="12">
        <f t="shared" si="16"/>
        <v>0</v>
      </c>
      <c r="IC31" s="12">
        <f t="shared" si="16"/>
        <v>0</v>
      </c>
      <c r="ID31" s="12">
        <f t="shared" si="16"/>
        <v>0</v>
      </c>
      <c r="IE31" s="12">
        <f t="shared" si="16"/>
        <v>0</v>
      </c>
      <c r="IF31" s="12">
        <f t="shared" si="16"/>
        <v>0</v>
      </c>
      <c r="IG31" s="12">
        <f t="shared" si="16"/>
        <v>0</v>
      </c>
      <c r="IH31" s="12">
        <f t="shared" si="16"/>
        <v>0</v>
      </c>
      <c r="II31" s="12">
        <f t="shared" si="16"/>
        <v>0</v>
      </c>
      <c r="IJ31" s="12">
        <f t="shared" si="16"/>
        <v>0</v>
      </c>
      <c r="IK31" s="12">
        <f t="shared" si="16"/>
        <v>0</v>
      </c>
      <c r="IL31" s="12">
        <f t="shared" si="16"/>
        <v>0</v>
      </c>
      <c r="IM31" s="12">
        <f t="shared" si="16"/>
        <v>0</v>
      </c>
      <c r="IN31" s="12">
        <f t="shared" si="16"/>
        <v>0</v>
      </c>
      <c r="IO31" s="12">
        <f t="shared" si="16"/>
        <v>0</v>
      </c>
      <c r="IP31" s="12">
        <f t="shared" si="16"/>
        <v>0</v>
      </c>
      <c r="IQ31" s="12">
        <f t="shared" si="16"/>
        <v>0</v>
      </c>
      <c r="IR31" s="12">
        <f t="shared" si="16"/>
        <v>0</v>
      </c>
      <c r="IS31" s="12">
        <f t="shared" si="16"/>
        <v>0</v>
      </c>
      <c r="IT31" s="12">
        <f t="shared" si="16"/>
        <v>0</v>
      </c>
      <c r="IU31" s="12">
        <f t="shared" si="16"/>
        <v>0</v>
      </c>
      <c r="IV31" s="12">
        <f t="shared" si="16"/>
        <v>0</v>
      </c>
    </row>
    <row r="33" spans="1:129" ht="12.75">
      <c r="A33" s="12" t="s">
        <v>12</v>
      </c>
      <c r="B33" s="12">
        <v>54949.93</v>
      </c>
      <c r="C33" s="12">
        <v>53679.34</v>
      </c>
      <c r="D33" s="12">
        <v>55768.8</v>
      </c>
      <c r="E33" s="12">
        <v>61891.72</v>
      </c>
      <c r="F33" s="12">
        <v>59943.61</v>
      </c>
      <c r="G33" s="12">
        <v>63533.57</v>
      </c>
      <c r="H33" s="12">
        <v>72113.69</v>
      </c>
      <c r="I33" s="12">
        <v>66054.71</v>
      </c>
      <c r="J33" s="12">
        <v>73926.75</v>
      </c>
      <c r="K33" s="12">
        <v>78319.75</v>
      </c>
      <c r="L33" s="12">
        <v>76171.39</v>
      </c>
      <c r="M33" s="12">
        <v>61741.85</v>
      </c>
      <c r="N33" s="12">
        <v>66064.36</v>
      </c>
      <c r="O33" s="12">
        <v>68084.91</v>
      </c>
      <c r="P33" s="12">
        <v>59511.72</v>
      </c>
      <c r="Q33" s="12">
        <v>67296.04</v>
      </c>
      <c r="R33" s="12">
        <v>74831.92</v>
      </c>
      <c r="S33" s="12">
        <v>87809.25</v>
      </c>
      <c r="T33" s="12">
        <v>92245.29</v>
      </c>
      <c r="U33" s="12">
        <v>104023.09</v>
      </c>
      <c r="V33" s="12">
        <v>91692.63</v>
      </c>
      <c r="W33" s="12">
        <v>91500.39</v>
      </c>
      <c r="X33" s="12">
        <v>99661.41</v>
      </c>
      <c r="Y33" s="12">
        <v>117049.64</v>
      </c>
      <c r="Z33" s="12">
        <v>115163.24</v>
      </c>
      <c r="AA33" s="12">
        <v>124234.54</v>
      </c>
      <c r="AB33" s="12">
        <v>93172.16</v>
      </c>
      <c r="AC33" s="12">
        <v>87543.25</v>
      </c>
      <c r="AD33" s="12">
        <v>89877.63</v>
      </c>
      <c r="AE33" s="12">
        <v>85621.32</v>
      </c>
      <c r="AF33" s="12">
        <v>92758.32</v>
      </c>
      <c r="AG33" s="12">
        <v>98495.81</v>
      </c>
      <c r="AH33" s="12">
        <v>101236.24</v>
      </c>
      <c r="AI33" s="12">
        <v>90021.58</v>
      </c>
      <c r="AJ33" s="12">
        <v>87992.99</v>
      </c>
      <c r="AK33" s="12">
        <v>98612.04</v>
      </c>
      <c r="AL33" s="12">
        <v>94218.99</v>
      </c>
      <c r="AM33" s="12">
        <v>88603</v>
      </c>
      <c r="AN33" s="12">
        <v>78022</v>
      </c>
      <c r="AO33" s="12">
        <v>79722</v>
      </c>
      <c r="AP33" s="12">
        <v>84953</v>
      </c>
      <c r="AQ33" s="12">
        <v>85892</v>
      </c>
      <c r="AR33" s="12">
        <v>83837.03</v>
      </c>
      <c r="AS33" s="12">
        <v>86324.58</v>
      </c>
      <c r="AT33" s="12">
        <v>88548.07</v>
      </c>
      <c r="AU33" s="12">
        <v>88563.28</v>
      </c>
      <c r="AV33" s="12">
        <v>99779.4</v>
      </c>
      <c r="AW33" s="12">
        <v>104749.47</v>
      </c>
      <c r="AX33" s="12">
        <v>92029.99</v>
      </c>
      <c r="AY33" s="12">
        <v>97732.91</v>
      </c>
      <c r="AZ33" s="12">
        <v>121044.14</v>
      </c>
      <c r="BA33" s="12">
        <v>115442.87</v>
      </c>
      <c r="BB33" s="12">
        <v>104931.34</v>
      </c>
      <c r="BC33" s="12">
        <v>133458.45</v>
      </c>
      <c r="BD33" s="12">
        <v>123281.34</v>
      </c>
      <c r="BE33" s="12">
        <v>132474.36</v>
      </c>
      <c r="BF33" s="12">
        <v>131403.16</v>
      </c>
      <c r="BG33" s="12">
        <v>123766.54</v>
      </c>
      <c r="BH33" s="12">
        <v>144767.01</v>
      </c>
      <c r="BI33" s="12">
        <v>149924</v>
      </c>
      <c r="BJ33" s="12">
        <v>143875</v>
      </c>
      <c r="BK33" s="12">
        <v>146515.97</v>
      </c>
      <c r="BL33" s="12">
        <v>151440.96</v>
      </c>
      <c r="BM33" s="12">
        <v>160672.1</v>
      </c>
      <c r="BN33" s="12">
        <v>157438.89</v>
      </c>
      <c r="BO33" s="12">
        <v>161028.78</v>
      </c>
      <c r="BP33" s="12">
        <v>150612.27</v>
      </c>
      <c r="BQ33" s="12">
        <v>140469.38</v>
      </c>
      <c r="BR33" s="12">
        <v>114122.03</v>
      </c>
      <c r="BS33" s="12">
        <v>116280.65</v>
      </c>
      <c r="BT33" s="12">
        <v>111837.27</v>
      </c>
      <c r="BU33" s="12">
        <v>88327.1</v>
      </c>
      <c r="BV33" s="12">
        <v>89032.17</v>
      </c>
      <c r="BW33" s="12">
        <v>108546.16</v>
      </c>
      <c r="BX33" s="12">
        <v>112808.2</v>
      </c>
      <c r="BY33" s="12">
        <v>72964.48</v>
      </c>
      <c r="BZ33" s="12">
        <v>89496.37</v>
      </c>
      <c r="CA33" s="12">
        <v>98159.63</v>
      </c>
      <c r="CB33" s="12">
        <v>106710.67</v>
      </c>
      <c r="CC33" s="12">
        <v>94288.76</v>
      </c>
      <c r="CD33" s="12">
        <v>94143.35</v>
      </c>
      <c r="CE33" s="12">
        <v>100746.92</v>
      </c>
      <c r="CF33" s="12">
        <v>106666.02</v>
      </c>
      <c r="CG33" s="12">
        <v>44090.16</v>
      </c>
      <c r="CH33" s="12">
        <v>45033.72</v>
      </c>
      <c r="CI33" s="12">
        <v>42842.41</v>
      </c>
      <c r="CJ33" s="12">
        <v>43006.59</v>
      </c>
      <c r="CK33" s="12">
        <v>55283.01</v>
      </c>
      <c r="CL33" s="12">
        <v>47698.51</v>
      </c>
      <c r="CM33" s="12">
        <v>51158.74</v>
      </c>
      <c r="CN33" s="12">
        <v>47651.96</v>
      </c>
      <c r="CO33" s="12">
        <v>56478.93</v>
      </c>
      <c r="CP33" s="12">
        <v>50906.67</v>
      </c>
      <c r="CQ33" s="12">
        <v>47872.15</v>
      </c>
      <c r="CR33" s="12">
        <v>43096.81</v>
      </c>
      <c r="CS33" s="12">
        <v>59483.13</v>
      </c>
      <c r="CT33" s="12">
        <v>49716.45</v>
      </c>
      <c r="CU33" s="12">
        <v>42000.8</v>
      </c>
      <c r="CV33" s="12">
        <v>40419.82</v>
      </c>
      <c r="CW33" s="12">
        <v>46487.76</v>
      </c>
      <c r="CX33" s="12">
        <v>41835.73</v>
      </c>
      <c r="CY33" s="12">
        <v>39449.64</v>
      </c>
      <c r="CZ33" s="12">
        <v>53480.86</v>
      </c>
      <c r="DA33" s="12">
        <v>58685.28</v>
      </c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05" s="13" customFormat="1" ht="12.75">
      <c r="A34" s="13" t="s">
        <v>13</v>
      </c>
      <c r="B34" s="13">
        <v>0.0817</v>
      </c>
      <c r="C34" s="13">
        <v>0.0798</v>
      </c>
      <c r="D34" s="13">
        <v>0.0829</v>
      </c>
      <c r="E34" s="13">
        <v>0.092</v>
      </c>
      <c r="F34" s="13">
        <v>0.0891</v>
      </c>
      <c r="G34" s="13">
        <v>0.0944</v>
      </c>
      <c r="H34" s="13">
        <v>0.1072</v>
      </c>
      <c r="I34" s="13">
        <v>0.0964</v>
      </c>
      <c r="J34" s="13">
        <v>0.1079</v>
      </c>
      <c r="K34" s="13">
        <v>0.1143</v>
      </c>
      <c r="L34" s="13">
        <v>0.1112</v>
      </c>
      <c r="M34" s="13">
        <v>0.0901</v>
      </c>
      <c r="N34" s="13">
        <v>0.0948</v>
      </c>
      <c r="O34" s="13">
        <v>0.0977</v>
      </c>
      <c r="P34" s="13">
        <v>0.0854</v>
      </c>
      <c r="Q34" s="13">
        <v>0.0966</v>
      </c>
      <c r="R34" s="13">
        <v>0.1074</v>
      </c>
      <c r="S34" s="13">
        <v>0.126</v>
      </c>
      <c r="T34" s="13">
        <v>0.1323</v>
      </c>
      <c r="U34" s="13">
        <v>0.1492</v>
      </c>
      <c r="V34" s="13">
        <v>0.1316</v>
      </c>
      <c r="W34" s="13">
        <v>0.118</v>
      </c>
      <c r="X34" s="13">
        <v>0.1285</v>
      </c>
      <c r="Y34" s="13">
        <v>0.1509</v>
      </c>
      <c r="Z34" s="13">
        <v>0.1485</v>
      </c>
      <c r="AA34" s="13">
        <v>0.1602</v>
      </c>
      <c r="AB34" s="13">
        <v>0.1202</v>
      </c>
      <c r="AC34" s="13">
        <v>0.1129</v>
      </c>
      <c r="AD34" s="13">
        <v>0.1076</v>
      </c>
      <c r="AE34" s="13">
        <v>0.1025</v>
      </c>
      <c r="AF34" s="13">
        <v>0.1111</v>
      </c>
      <c r="AG34" s="13">
        <v>0.118</v>
      </c>
      <c r="AH34" s="13">
        <v>0.1212</v>
      </c>
      <c r="AI34" s="13">
        <v>0.1078</v>
      </c>
      <c r="AJ34" s="13">
        <v>0.1054</v>
      </c>
      <c r="AK34" s="13">
        <v>0.1181</v>
      </c>
      <c r="AL34" s="13">
        <v>0.1128</v>
      </c>
      <c r="AM34" s="13">
        <v>0.1061</v>
      </c>
      <c r="AN34" s="13">
        <v>0.0934</v>
      </c>
      <c r="AO34" s="13">
        <v>0.0655</v>
      </c>
      <c r="AP34" s="13">
        <v>0.1017</v>
      </c>
      <c r="AQ34" s="13">
        <v>0.1029</v>
      </c>
      <c r="AR34" s="13">
        <v>0.1004</v>
      </c>
      <c r="AS34" s="13">
        <v>0.1034</v>
      </c>
      <c r="AT34" s="13">
        <v>0.106</v>
      </c>
      <c r="AU34" s="13">
        <v>0.0887</v>
      </c>
      <c r="AV34" s="13">
        <v>0.0983</v>
      </c>
      <c r="AW34" s="13">
        <v>0.1162</v>
      </c>
      <c r="AX34" s="13">
        <v>0.102</v>
      </c>
      <c r="AY34" s="13">
        <v>0.1084</v>
      </c>
      <c r="AZ34" s="13">
        <v>0.1298</v>
      </c>
      <c r="BA34" s="13">
        <v>0.1239</v>
      </c>
      <c r="BB34" s="13">
        <v>0.1122</v>
      </c>
      <c r="BC34" s="13">
        <v>0.1428</v>
      </c>
      <c r="BD34" s="13">
        <v>0.1274</v>
      </c>
      <c r="BE34" s="13">
        <v>0.1369</v>
      </c>
      <c r="BF34" s="13">
        <v>0.1353</v>
      </c>
      <c r="BG34" s="13">
        <v>0.1274</v>
      </c>
      <c r="BH34" s="13">
        <v>0.1421</v>
      </c>
      <c r="BI34" s="13">
        <v>0.1466</v>
      </c>
      <c r="BJ34" s="13">
        <v>0.1408</v>
      </c>
      <c r="BK34" s="13">
        <v>0.1435</v>
      </c>
      <c r="BL34" s="13">
        <v>0.1462</v>
      </c>
      <c r="BM34" s="13">
        <v>0.154</v>
      </c>
      <c r="BN34" s="13">
        <v>0.151</v>
      </c>
      <c r="BO34" s="13">
        <v>0.1475</v>
      </c>
      <c r="BP34" s="13">
        <v>0.1365</v>
      </c>
      <c r="BQ34" s="13">
        <v>0.1264</v>
      </c>
      <c r="BR34" s="13">
        <v>0.1027</v>
      </c>
      <c r="BS34" s="13">
        <v>0.0986</v>
      </c>
      <c r="BT34" s="13">
        <v>0.094</v>
      </c>
      <c r="BU34" s="13">
        <v>0.0742</v>
      </c>
      <c r="BV34" s="13">
        <v>0.0748</v>
      </c>
      <c r="BW34" s="13">
        <v>0.0891</v>
      </c>
      <c r="BX34" s="13">
        <v>0.0921</v>
      </c>
      <c r="BY34" s="13">
        <v>0.0596</v>
      </c>
      <c r="BZ34" s="13">
        <v>0.0731</v>
      </c>
      <c r="CA34" s="13">
        <v>0.0777</v>
      </c>
      <c r="CB34" s="13">
        <v>0.0836</v>
      </c>
      <c r="CC34" s="13">
        <v>0.0739</v>
      </c>
      <c r="CD34" s="13">
        <v>0.0737</v>
      </c>
      <c r="CE34" s="13">
        <v>0.0776</v>
      </c>
      <c r="CF34" s="13">
        <v>0.0817</v>
      </c>
      <c r="CG34" s="13">
        <v>0.0338</v>
      </c>
      <c r="CH34" s="13">
        <v>0.0345</v>
      </c>
      <c r="CI34" s="13">
        <v>0.0331</v>
      </c>
      <c r="CJ34" s="13">
        <v>0.0332</v>
      </c>
      <c r="CK34" s="13">
        <v>0.0427</v>
      </c>
      <c r="CL34" s="13">
        <v>0.0368</v>
      </c>
      <c r="CM34" s="13">
        <v>0.0399</v>
      </c>
      <c r="CN34" s="13">
        <v>0.0371</v>
      </c>
      <c r="CO34" s="13">
        <v>0.044</v>
      </c>
      <c r="CP34" s="13">
        <v>0.0397</v>
      </c>
      <c r="CQ34" s="13">
        <v>0.0377</v>
      </c>
      <c r="CR34" s="13">
        <v>0.0339</v>
      </c>
      <c r="CS34" s="13">
        <v>0.0468</v>
      </c>
      <c r="CT34" s="13">
        <v>0.0393</v>
      </c>
      <c r="CU34" s="13">
        <v>0.0341</v>
      </c>
      <c r="CV34" s="13">
        <v>0.0328</v>
      </c>
      <c r="CW34" s="13">
        <v>0.0381</v>
      </c>
      <c r="CX34" s="13">
        <v>0.0343</v>
      </c>
      <c r="CY34" s="13">
        <v>0.0324</v>
      </c>
      <c r="CZ34" s="13">
        <v>0.0439</v>
      </c>
      <c r="DA34" s="13">
        <v>0.0481</v>
      </c>
    </row>
    <row r="35" spans="1:129" ht="12.75">
      <c r="A35" s="12" t="s">
        <v>14</v>
      </c>
      <c r="B35" s="12">
        <v>6111.22</v>
      </c>
      <c r="C35" s="12">
        <v>7810.97</v>
      </c>
      <c r="D35" s="12">
        <v>7675.58</v>
      </c>
      <c r="E35" s="12">
        <v>8564.22</v>
      </c>
      <c r="F35" s="12">
        <v>11746.69</v>
      </c>
      <c r="G35" s="12">
        <v>8792</v>
      </c>
      <c r="H35" s="12">
        <v>10770.37</v>
      </c>
      <c r="I35" s="12">
        <v>11318.92</v>
      </c>
      <c r="J35" s="12">
        <v>10561.89</v>
      </c>
      <c r="K35" s="12">
        <v>1068.55</v>
      </c>
      <c r="L35" s="12">
        <v>12156.93</v>
      </c>
      <c r="M35" s="12">
        <v>12865.01</v>
      </c>
      <c r="N35" s="12">
        <v>12376.86</v>
      </c>
      <c r="O35" s="12">
        <v>15336.55</v>
      </c>
      <c r="P35" s="12">
        <v>12759.87</v>
      </c>
      <c r="Q35" s="12">
        <v>15010.78</v>
      </c>
      <c r="R35" s="12">
        <v>16806.4</v>
      </c>
      <c r="S35" s="12">
        <v>16230.86</v>
      </c>
      <c r="T35" s="12">
        <v>14171.6</v>
      </c>
      <c r="U35" s="12">
        <v>17421.19</v>
      </c>
      <c r="V35" s="12">
        <v>16123.45</v>
      </c>
      <c r="W35" s="12">
        <v>14002.79</v>
      </c>
      <c r="X35" s="12">
        <v>11794.83</v>
      </c>
      <c r="Y35" s="12">
        <v>15725.75</v>
      </c>
      <c r="Z35" s="12">
        <v>16941.58</v>
      </c>
      <c r="AA35" s="12">
        <v>18066.46</v>
      </c>
      <c r="AB35" s="12">
        <v>13625.92</v>
      </c>
      <c r="AC35" s="12">
        <v>15773.52</v>
      </c>
      <c r="AD35" s="12">
        <v>16750.11</v>
      </c>
      <c r="AE35" s="12">
        <v>14862.06</v>
      </c>
      <c r="AF35" s="12">
        <v>16674.3</v>
      </c>
      <c r="AG35" s="12">
        <v>18877.17</v>
      </c>
      <c r="AH35" s="12">
        <v>15168.06</v>
      </c>
      <c r="AI35" s="12">
        <v>13757.4</v>
      </c>
      <c r="AJ35" s="12">
        <v>14909.58</v>
      </c>
      <c r="AK35" s="12">
        <v>17453.66</v>
      </c>
      <c r="AL35" s="12">
        <v>18428.39</v>
      </c>
      <c r="AM35" s="12">
        <v>13250</v>
      </c>
      <c r="AN35" s="12">
        <v>19656</v>
      </c>
      <c r="AO35" s="12">
        <v>20838</v>
      </c>
      <c r="AP35" s="12">
        <v>22828</v>
      </c>
      <c r="AQ35" s="12">
        <v>18839</v>
      </c>
      <c r="AR35" s="12">
        <v>30341.25</v>
      </c>
      <c r="AS35" s="12">
        <v>20578.22</v>
      </c>
      <c r="AT35" s="12">
        <v>15070.05</v>
      </c>
      <c r="AU35" s="12">
        <v>16249.98</v>
      </c>
      <c r="AV35" s="12">
        <v>21746.15</v>
      </c>
      <c r="AW35" s="12">
        <v>26497.37</v>
      </c>
      <c r="AX35" s="12">
        <v>14583.89</v>
      </c>
      <c r="AY35" s="12">
        <v>17713.23</v>
      </c>
      <c r="AZ35" s="12">
        <v>25472.76</v>
      </c>
      <c r="BA35" s="12">
        <v>22111.98</v>
      </c>
      <c r="BB35" s="12">
        <v>12354.56</v>
      </c>
      <c r="BC35" s="12">
        <v>17403.59</v>
      </c>
      <c r="BD35" s="12">
        <v>16003.89</v>
      </c>
      <c r="BE35" s="12">
        <v>20428.79</v>
      </c>
      <c r="BF35" s="12">
        <v>18589.87</v>
      </c>
      <c r="BG35" s="12">
        <v>18018.97</v>
      </c>
      <c r="BH35" s="12">
        <v>32136.05</v>
      </c>
      <c r="BI35" s="12">
        <v>35515.22</v>
      </c>
      <c r="BJ35" s="12">
        <v>29619.87</v>
      </c>
      <c r="BK35" s="12">
        <v>29475.7</v>
      </c>
      <c r="BL35" s="12">
        <v>30466.49</v>
      </c>
      <c r="BM35" s="12">
        <v>32323.59</v>
      </c>
      <c r="BN35" s="12">
        <v>31673.14</v>
      </c>
      <c r="BO35" s="12">
        <v>32398.99</v>
      </c>
      <c r="BP35" s="12">
        <v>30303.19</v>
      </c>
      <c r="BQ35" s="12">
        <v>28262.44</v>
      </c>
      <c r="BR35" s="12">
        <v>22961.35</v>
      </c>
      <c r="BS35" s="12">
        <v>23194.47</v>
      </c>
      <c r="BT35" s="12">
        <v>22501.66</v>
      </c>
      <c r="BU35" s="12">
        <v>17771.41</v>
      </c>
      <c r="BV35" s="12">
        <v>17913.27</v>
      </c>
      <c r="BW35" s="12">
        <v>21839.49</v>
      </c>
      <c r="BX35" s="12">
        <v>22697.01</v>
      </c>
      <c r="BY35" s="12">
        <v>14680.45</v>
      </c>
      <c r="BZ35" s="12">
        <v>18006.67</v>
      </c>
      <c r="CA35" s="12">
        <v>19749.72</v>
      </c>
      <c r="CB35" s="12">
        <v>21470.19</v>
      </c>
      <c r="CC35" s="12">
        <v>18970.9</v>
      </c>
      <c r="CD35" s="12">
        <v>18941.64</v>
      </c>
      <c r="CE35" s="12">
        <v>20270.28</v>
      </c>
      <c r="CF35" s="12">
        <v>21461.2</v>
      </c>
      <c r="CG35" s="12">
        <v>8870.94</v>
      </c>
      <c r="CH35" s="12">
        <v>9060.78</v>
      </c>
      <c r="CI35" s="12">
        <v>8619.89</v>
      </c>
      <c r="CJ35" s="12">
        <v>8652.93</v>
      </c>
      <c r="CK35" s="12">
        <v>11122.94</v>
      </c>
      <c r="CL35" s="12">
        <v>95696.94</v>
      </c>
      <c r="CM35" s="12">
        <v>10293.14</v>
      </c>
      <c r="CN35" s="12">
        <v>9587.58</v>
      </c>
      <c r="CO35" s="12">
        <v>11363.56</v>
      </c>
      <c r="CP35" s="12">
        <v>10242.42</v>
      </c>
      <c r="CQ35" s="12">
        <v>9631.88</v>
      </c>
      <c r="CR35" s="12">
        <v>8671.08</v>
      </c>
      <c r="CS35" s="12">
        <v>11968.01</v>
      </c>
      <c r="CT35" s="12">
        <v>10002.95</v>
      </c>
      <c r="CU35" s="12">
        <v>8450.56</v>
      </c>
      <c r="CV35" s="12">
        <v>8132.47</v>
      </c>
      <c r="CW35" s="12">
        <v>9353.34</v>
      </c>
      <c r="CX35" s="12">
        <v>8417.35</v>
      </c>
      <c r="CY35" s="12">
        <v>7937.27</v>
      </c>
      <c r="CZ35" s="12">
        <v>10760.35</v>
      </c>
      <c r="DA35" s="12">
        <v>11807.48</v>
      </c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7935.2</v>
      </c>
      <c r="C36" s="12">
        <v>6804.27</v>
      </c>
      <c r="D36" s="12">
        <v>6431.11</v>
      </c>
      <c r="E36" s="12">
        <v>8860.92</v>
      </c>
      <c r="F36" s="12">
        <v>5107.63</v>
      </c>
      <c r="G36" s="12">
        <v>10909.87</v>
      </c>
      <c r="H36" s="12">
        <v>11365.74</v>
      </c>
      <c r="I36" s="12">
        <v>10899.46</v>
      </c>
      <c r="J36" s="12">
        <v>10229.72</v>
      </c>
      <c r="K36" s="12">
        <v>10843.81</v>
      </c>
      <c r="L36" s="12">
        <v>9441.45</v>
      </c>
      <c r="M36" s="12">
        <v>11082.85</v>
      </c>
      <c r="N36" s="12">
        <v>11319.74</v>
      </c>
      <c r="O36" s="12">
        <v>13719.6</v>
      </c>
      <c r="P36" s="12">
        <v>11525.65</v>
      </c>
      <c r="Q36" s="12">
        <v>14029.58</v>
      </c>
      <c r="R36" s="12">
        <v>17116.55</v>
      </c>
      <c r="S36" s="12">
        <v>14585.21</v>
      </c>
      <c r="T36" s="12">
        <v>14653.09</v>
      </c>
      <c r="U36" s="12">
        <v>15041.93</v>
      </c>
      <c r="V36" s="12">
        <v>13756.6</v>
      </c>
      <c r="W36" s="12">
        <v>9875.06</v>
      </c>
      <c r="X36" s="12">
        <v>1274.18</v>
      </c>
      <c r="Y36" s="12">
        <v>8963.08</v>
      </c>
      <c r="Z36" s="12">
        <v>15498.7</v>
      </c>
      <c r="AA36" s="12">
        <v>16327.98</v>
      </c>
      <c r="AB36" s="12">
        <v>9668.68</v>
      </c>
      <c r="AC36" s="12">
        <v>11025.24</v>
      </c>
      <c r="AD36" s="12">
        <v>9143.48</v>
      </c>
      <c r="AE36" s="12">
        <v>10694.82</v>
      </c>
      <c r="AF36" s="12">
        <v>11194.1</v>
      </c>
      <c r="AG36" s="12">
        <v>10832.61</v>
      </c>
      <c r="AH36" s="12">
        <v>11203.74</v>
      </c>
      <c r="AI36" s="12">
        <v>15419.3</v>
      </c>
      <c r="AJ36" s="12">
        <v>13606.06</v>
      </c>
      <c r="AK36" s="12">
        <v>11697.29</v>
      </c>
      <c r="AL36" s="12">
        <v>11457.95</v>
      </c>
      <c r="AM36" s="12">
        <v>13285</v>
      </c>
      <c r="AN36" s="12">
        <v>11422</v>
      </c>
      <c r="AO36" s="12">
        <v>14368</v>
      </c>
      <c r="AP36" s="12">
        <v>16555</v>
      </c>
      <c r="AQ36" s="12">
        <v>15390</v>
      </c>
      <c r="AR36" s="12">
        <v>9539.54</v>
      </c>
      <c r="AS36" s="12">
        <v>11873.52</v>
      </c>
      <c r="AT36" s="12">
        <v>11255.15</v>
      </c>
      <c r="AU36" s="12">
        <v>10628.64</v>
      </c>
      <c r="AV36" s="12">
        <v>11427.16</v>
      </c>
      <c r="AW36" s="12">
        <v>8548.7</v>
      </c>
      <c r="AX36" s="12">
        <v>9812.42</v>
      </c>
      <c r="AY36" s="12">
        <v>12788.87</v>
      </c>
      <c r="AZ36" s="12">
        <v>14916.18</v>
      </c>
      <c r="BA36" s="12">
        <v>13519.38</v>
      </c>
      <c r="BB36" s="12">
        <v>14936.07</v>
      </c>
      <c r="BC36" s="12">
        <v>21465.98</v>
      </c>
      <c r="BD36" s="12">
        <v>18949.1</v>
      </c>
      <c r="BE36" s="12">
        <v>18659.21</v>
      </c>
      <c r="BF36" s="12">
        <v>21747.16</v>
      </c>
      <c r="BG36" s="12">
        <v>18692.37</v>
      </c>
      <c r="BH36" s="12">
        <v>21132.3</v>
      </c>
      <c r="BI36" s="12">
        <v>17470.54</v>
      </c>
      <c r="BJ36" s="12">
        <v>16748.94</v>
      </c>
      <c r="BK36" s="12">
        <v>18986.88</v>
      </c>
      <c r="BL36" s="12">
        <v>19625.1</v>
      </c>
      <c r="BM36" s="12">
        <v>20821.36</v>
      </c>
      <c r="BN36" s="12">
        <v>20402.37</v>
      </c>
      <c r="BO36" s="12">
        <v>20869.33</v>
      </c>
      <c r="BP36" s="12">
        <v>19519.35</v>
      </c>
      <c r="BQ36" s="12">
        <v>18204.83</v>
      </c>
      <c r="BR36" s="12">
        <v>14790.22</v>
      </c>
      <c r="BS36" s="12">
        <v>14940.37</v>
      </c>
      <c r="BT36" s="12">
        <v>14494.11</v>
      </c>
      <c r="BU36" s="12">
        <v>11447.19</v>
      </c>
      <c r="BV36" s="12">
        <v>11538.57</v>
      </c>
      <c r="BW36" s="12">
        <v>14067.58</v>
      </c>
      <c r="BX36" s="12">
        <v>14619.94</v>
      </c>
      <c r="BY36" s="12">
        <v>9456.2</v>
      </c>
      <c r="BZ36" s="12">
        <v>11598.73</v>
      </c>
      <c r="CA36" s="12">
        <v>12721.49</v>
      </c>
      <c r="CB36" s="12">
        <v>13829.7</v>
      </c>
      <c r="CC36" s="12">
        <v>12219.82</v>
      </c>
      <c r="CD36" s="12">
        <v>12200.98</v>
      </c>
      <c r="CE36" s="12">
        <v>13056.8</v>
      </c>
      <c r="CF36" s="12">
        <v>13823.92</v>
      </c>
      <c r="CG36" s="12">
        <v>5714.08</v>
      </c>
      <c r="CH36" s="12">
        <v>5836.37</v>
      </c>
      <c r="CI36" s="12">
        <v>5552.38</v>
      </c>
      <c r="CJ36" s="12">
        <v>5573.65</v>
      </c>
      <c r="CK36" s="12">
        <v>7164.68</v>
      </c>
      <c r="CL36" s="12">
        <v>6181.73</v>
      </c>
      <c r="CM36" s="12">
        <v>6630.17</v>
      </c>
      <c r="CN36" s="12">
        <v>6175.69</v>
      </c>
      <c r="CO36" s="12">
        <v>7319.67</v>
      </c>
      <c r="CP36" s="12">
        <v>6597.5</v>
      </c>
      <c r="CQ36" s="12">
        <v>6204.23</v>
      </c>
      <c r="CR36" s="12">
        <v>5585.35</v>
      </c>
      <c r="CS36" s="12">
        <v>7709.01</v>
      </c>
      <c r="CT36" s="12">
        <v>6443.25</v>
      </c>
      <c r="CU36" s="12">
        <v>5443.3</v>
      </c>
      <c r="CV36" s="12">
        <v>5238.41</v>
      </c>
      <c r="CW36" s="12">
        <v>6024.81</v>
      </c>
      <c r="CX36" s="12">
        <v>5421.91</v>
      </c>
      <c r="CY36" s="12">
        <v>5112.67</v>
      </c>
      <c r="CZ36" s="12">
        <v>6931.12</v>
      </c>
      <c r="DA36" s="12">
        <v>7605.61</v>
      </c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8184.36</v>
      </c>
      <c r="C37" s="12">
        <v>10094.57</v>
      </c>
      <c r="D37" s="12">
        <v>7791.32</v>
      </c>
      <c r="E37" s="12">
        <v>3803.36</v>
      </c>
      <c r="F37" s="12">
        <v>9729.18</v>
      </c>
      <c r="G37" s="12">
        <v>5317.17</v>
      </c>
      <c r="H37" s="12">
        <v>8651.15</v>
      </c>
      <c r="I37" s="12">
        <v>6595.32</v>
      </c>
      <c r="J37" s="12">
        <v>9163.3</v>
      </c>
      <c r="K37" s="12">
        <v>13114.96</v>
      </c>
      <c r="L37" s="12">
        <v>10176.61</v>
      </c>
      <c r="M37" s="12">
        <v>10607.03</v>
      </c>
      <c r="N37" s="12">
        <v>9961.54</v>
      </c>
      <c r="O37" s="12">
        <v>7827.78</v>
      </c>
      <c r="P37" s="12">
        <v>11027.34</v>
      </c>
      <c r="Q37" s="12">
        <v>9765.04</v>
      </c>
      <c r="R37" s="12">
        <v>9942.16</v>
      </c>
      <c r="S37" s="12">
        <v>15430.95</v>
      </c>
      <c r="T37" s="12">
        <v>17439.64</v>
      </c>
      <c r="U37" s="12">
        <v>17191.87</v>
      </c>
      <c r="V37" s="12">
        <v>18386.65</v>
      </c>
      <c r="W37" s="12">
        <v>13145.63</v>
      </c>
      <c r="X37" s="12">
        <v>14540.3</v>
      </c>
      <c r="Y37" s="12">
        <v>17883.72</v>
      </c>
      <c r="Z37" s="12">
        <v>7596.64</v>
      </c>
      <c r="AA37" s="12">
        <v>9579.13</v>
      </c>
      <c r="AB37" s="12">
        <v>10021.72</v>
      </c>
      <c r="AC37" s="12">
        <v>11595.5</v>
      </c>
      <c r="AD37" s="12">
        <v>8587.22</v>
      </c>
      <c r="AE37" s="12">
        <v>9485.19</v>
      </c>
      <c r="AF37" s="12">
        <v>7150.94</v>
      </c>
      <c r="AG37" s="12">
        <v>9299.65</v>
      </c>
      <c r="AH37" s="12">
        <v>11791.72</v>
      </c>
      <c r="AI37" s="12">
        <v>16675.04</v>
      </c>
      <c r="AJ37" s="12">
        <v>14393.02</v>
      </c>
      <c r="AK37" s="12">
        <v>15856.81</v>
      </c>
      <c r="AL37" s="12">
        <v>9482.16</v>
      </c>
      <c r="AM37" s="12">
        <v>12130</v>
      </c>
      <c r="AN37" s="12">
        <v>8781</v>
      </c>
      <c r="AO37" s="12">
        <v>8904</v>
      </c>
      <c r="AP37" s="12">
        <v>7292</v>
      </c>
      <c r="AQ37" s="12">
        <v>13361</v>
      </c>
      <c r="AR37" s="12">
        <v>10315.51</v>
      </c>
      <c r="AS37" s="12">
        <v>10664.81</v>
      </c>
      <c r="AT37" s="12">
        <v>11786.74</v>
      </c>
      <c r="AU37" s="12">
        <v>14149.6</v>
      </c>
      <c r="AV37" s="12">
        <v>12641.63</v>
      </c>
      <c r="AW37" s="12">
        <v>13185.58</v>
      </c>
      <c r="AX37" s="12">
        <v>17749.33</v>
      </c>
      <c r="AY37" s="12">
        <v>15213.16</v>
      </c>
      <c r="AZ37" s="12">
        <v>19294.59</v>
      </c>
      <c r="BA37" s="12">
        <v>19342.65</v>
      </c>
      <c r="BB37" s="12">
        <v>18563.53</v>
      </c>
      <c r="BC37" s="12">
        <v>18584.87</v>
      </c>
      <c r="BD37" s="12">
        <v>17375.53</v>
      </c>
      <c r="BE37" s="12">
        <v>20783.37</v>
      </c>
      <c r="BF37" s="12">
        <v>16413.87</v>
      </c>
      <c r="BG37" s="12">
        <v>18937.03</v>
      </c>
      <c r="BH37" s="12">
        <v>17822.48</v>
      </c>
      <c r="BI37" s="12">
        <v>21270.02</v>
      </c>
      <c r="BJ37" s="12">
        <v>13607.06</v>
      </c>
      <c r="BK37" s="12">
        <v>15516.6</v>
      </c>
      <c r="BL37" s="12">
        <v>16038.17</v>
      </c>
      <c r="BM37" s="12">
        <v>17015.79</v>
      </c>
      <c r="BN37" s="12">
        <v>16673.38</v>
      </c>
      <c r="BO37" s="12">
        <v>17052.95</v>
      </c>
      <c r="BP37" s="12">
        <v>15949.84</v>
      </c>
      <c r="BQ37" s="12">
        <v>14875.71</v>
      </c>
      <c r="BR37" s="12">
        <v>12085.52</v>
      </c>
      <c r="BS37" s="12">
        <v>12208.22</v>
      </c>
      <c r="BT37" s="12">
        <v>11843.57</v>
      </c>
      <c r="BU37" s="12">
        <v>9353.84</v>
      </c>
      <c r="BV37" s="12">
        <v>9428.51</v>
      </c>
      <c r="BW37" s="12">
        <v>11495.04</v>
      </c>
      <c r="BX37" s="12">
        <v>11946.39</v>
      </c>
      <c r="BY37" s="12">
        <v>7726.94</v>
      </c>
      <c r="BZ37" s="12">
        <v>9477.67</v>
      </c>
      <c r="CA37" s="12">
        <v>10395.1</v>
      </c>
      <c r="CB37" s="12">
        <v>11300.66</v>
      </c>
      <c r="CC37" s="12">
        <v>9985.18</v>
      </c>
      <c r="CD37" s="12">
        <v>9969.78</v>
      </c>
      <c r="CE37" s="12">
        <v>10669.1</v>
      </c>
      <c r="CF37" s="12">
        <v>11295.93</v>
      </c>
      <c r="CG37" s="12">
        <v>4669.15</v>
      </c>
      <c r="CH37" s="12">
        <v>4769.07</v>
      </c>
      <c r="CI37" s="12">
        <v>4537.01</v>
      </c>
      <c r="CJ37" s="12">
        <v>4554.4</v>
      </c>
      <c r="CK37" s="12">
        <v>5854.47</v>
      </c>
      <c r="CL37" s="12">
        <v>5051.27</v>
      </c>
      <c r="CM37" s="12">
        <v>5417.71</v>
      </c>
      <c r="CN37" s="12">
        <v>5046.34</v>
      </c>
      <c r="CO37" s="12">
        <v>5981.12</v>
      </c>
      <c r="CP37" s="12">
        <v>5391.02</v>
      </c>
      <c r="CQ37" s="12">
        <v>5069.66</v>
      </c>
      <c r="CR37" s="12">
        <v>4563.95</v>
      </c>
      <c r="CS37" s="12">
        <v>6299.26</v>
      </c>
      <c r="CT37" s="12">
        <v>5264.97</v>
      </c>
      <c r="CU37" s="12">
        <v>4447.89</v>
      </c>
      <c r="CV37" s="12">
        <v>4280.46</v>
      </c>
      <c r="CW37" s="12">
        <v>4923.05</v>
      </c>
      <c r="CX37" s="12">
        <v>4430.4</v>
      </c>
      <c r="CY37" s="12">
        <v>4177.72</v>
      </c>
      <c r="CZ37" s="12">
        <v>5663.62</v>
      </c>
      <c r="DA37" s="12">
        <v>6214.77</v>
      </c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16399.89</v>
      </c>
      <c r="C38" s="12">
        <v>18654.25</v>
      </c>
      <c r="D38" s="12">
        <v>20648.49</v>
      </c>
      <c r="E38" s="12">
        <v>20448.19</v>
      </c>
      <c r="F38" s="12">
        <v>1443.92</v>
      </c>
      <c r="G38" s="12">
        <v>18599.16</v>
      </c>
      <c r="H38" s="12">
        <v>17876.26</v>
      </c>
      <c r="I38" s="12">
        <v>18864.77</v>
      </c>
      <c r="J38" s="12">
        <v>23599.47</v>
      </c>
      <c r="K38" s="12">
        <v>22407.42</v>
      </c>
      <c r="L38" s="12">
        <v>25909.62</v>
      </c>
      <c r="M38" s="12">
        <v>14450.66</v>
      </c>
      <c r="N38" s="12">
        <v>22055.08</v>
      </c>
      <c r="O38" s="12">
        <v>22132.82</v>
      </c>
      <c r="P38" s="12">
        <v>15800.91</v>
      </c>
      <c r="Q38" s="12">
        <v>18534.18</v>
      </c>
      <c r="R38" s="12">
        <v>14490.57</v>
      </c>
      <c r="S38" s="12">
        <v>15618</v>
      </c>
      <c r="T38" s="12">
        <v>19927.75</v>
      </c>
      <c r="U38" s="12">
        <v>22599.34</v>
      </c>
      <c r="V38" s="12">
        <v>17012.27</v>
      </c>
      <c r="W38" s="12">
        <v>28083.46</v>
      </c>
      <c r="X38" s="12">
        <v>21050.53</v>
      </c>
      <c r="Y38" s="12">
        <v>23457.1</v>
      </c>
      <c r="Z38" s="12">
        <v>28947.91</v>
      </c>
      <c r="AA38" s="12">
        <v>32381.74</v>
      </c>
      <c r="AB38" s="12">
        <v>30078.52</v>
      </c>
      <c r="AC38" s="12">
        <v>20558.59</v>
      </c>
      <c r="AD38" s="12">
        <v>22470.87</v>
      </c>
      <c r="AE38" s="12">
        <v>22654.88</v>
      </c>
      <c r="AF38" s="12">
        <v>22747.51</v>
      </c>
      <c r="AG38" s="12">
        <v>27700.21</v>
      </c>
      <c r="AH38" s="12">
        <v>31368.2</v>
      </c>
      <c r="AI38" s="12">
        <v>16823.55</v>
      </c>
      <c r="AJ38" s="12">
        <v>21470.53</v>
      </c>
      <c r="AK38" s="12">
        <v>29783.03</v>
      </c>
      <c r="AL38" s="12">
        <v>33888.2</v>
      </c>
      <c r="AM38" s="12">
        <v>28490</v>
      </c>
      <c r="AN38" s="12">
        <v>16796</v>
      </c>
      <c r="AO38" s="12">
        <v>16374</v>
      </c>
      <c r="AP38" s="12">
        <v>17241</v>
      </c>
      <c r="AQ38" s="12">
        <v>18322</v>
      </c>
      <c r="AR38" s="12">
        <v>25436.84</v>
      </c>
      <c r="AS38" s="12">
        <v>28120.32</v>
      </c>
      <c r="AT38" s="12">
        <v>30607.73</v>
      </c>
      <c r="AU38" s="12">
        <v>28223.99</v>
      </c>
      <c r="AV38" s="12">
        <v>26382.31</v>
      </c>
      <c r="AW38" s="12">
        <v>31688.34</v>
      </c>
      <c r="AX38" s="12">
        <v>25078.11</v>
      </c>
      <c r="AY38" s="12">
        <v>25403.52</v>
      </c>
      <c r="AZ38" s="12">
        <v>31472.3</v>
      </c>
      <c r="BA38" s="12">
        <v>28729.85</v>
      </c>
      <c r="BB38" s="12">
        <v>21487.05</v>
      </c>
      <c r="BC38" s="12">
        <v>35091.16</v>
      </c>
      <c r="BD38" s="12">
        <v>32631.4</v>
      </c>
      <c r="BE38" s="12">
        <v>32641.64</v>
      </c>
      <c r="BF38" s="12">
        <v>38494.27</v>
      </c>
      <c r="BG38" s="12">
        <v>31670.69</v>
      </c>
      <c r="BH38" s="12">
        <v>37228.69</v>
      </c>
      <c r="BI38" s="12">
        <v>36674.26</v>
      </c>
      <c r="BJ38" s="12">
        <v>36658.53</v>
      </c>
      <c r="BK38" s="12">
        <v>36664.56</v>
      </c>
      <c r="BL38" s="12">
        <v>37897.01</v>
      </c>
      <c r="BM38" s="12">
        <v>40207.03</v>
      </c>
      <c r="BN38" s="12">
        <v>39397.95</v>
      </c>
      <c r="BO38" s="12">
        <v>40289.4</v>
      </c>
      <c r="BP38" s="12">
        <v>37683.19</v>
      </c>
      <c r="BQ38" s="12">
        <v>35145.44</v>
      </c>
      <c r="BR38" s="12">
        <v>28553.33</v>
      </c>
      <c r="BS38" s="12">
        <v>28843.22</v>
      </c>
      <c r="BT38" s="12">
        <v>27981.68</v>
      </c>
      <c r="BU38" s="12">
        <v>22099.44</v>
      </c>
      <c r="BV38" s="12">
        <v>22275.85</v>
      </c>
      <c r="BW38" s="12">
        <v>27158.25</v>
      </c>
      <c r="BX38" s="12">
        <v>28224.61</v>
      </c>
      <c r="BY38" s="12">
        <v>18255.71</v>
      </c>
      <c r="BZ38" s="12">
        <v>22391.99</v>
      </c>
      <c r="CA38" s="12">
        <v>24559.54</v>
      </c>
      <c r="CB38" s="12">
        <v>26699.01</v>
      </c>
      <c r="CC38" s="12">
        <v>23591.05</v>
      </c>
      <c r="CD38" s="12">
        <v>23554.67</v>
      </c>
      <c r="CE38" s="12">
        <v>25206.88</v>
      </c>
      <c r="CF38" s="12">
        <v>26687.84</v>
      </c>
      <c r="CG38" s="12">
        <v>11031.36</v>
      </c>
      <c r="CH38" s="12">
        <v>11267.44</v>
      </c>
      <c r="CI38" s="12">
        <v>10719.17</v>
      </c>
      <c r="CJ38" s="12">
        <v>10760.25</v>
      </c>
      <c r="CK38" s="12">
        <v>13831.81</v>
      </c>
      <c r="CL38" s="12">
        <v>11934.17</v>
      </c>
      <c r="CM38" s="12">
        <v>12799.92</v>
      </c>
      <c r="CN38" s="12">
        <v>11922.52</v>
      </c>
      <c r="CO38" s="12">
        <v>14131.03</v>
      </c>
      <c r="CP38" s="12">
        <v>12736.85</v>
      </c>
      <c r="CQ38" s="12">
        <v>11977.61</v>
      </c>
      <c r="CR38" s="12">
        <v>10782.82</v>
      </c>
      <c r="CS38" s="12">
        <v>14882.68</v>
      </c>
      <c r="CT38" s="12">
        <v>12439.06</v>
      </c>
      <c r="CU38" s="12">
        <v>10508.6</v>
      </c>
      <c r="CV38" s="12">
        <v>10113.04</v>
      </c>
      <c r="CW38" s="12">
        <v>11631.24</v>
      </c>
      <c r="CX38" s="12">
        <v>10467.3</v>
      </c>
      <c r="CY38" s="12">
        <v>9870.3</v>
      </c>
      <c r="CZ38" s="12">
        <v>13380.91</v>
      </c>
      <c r="DA38" s="12">
        <v>14683.06</v>
      </c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16319.26</v>
      </c>
      <c r="C39" s="12">
        <v>10315.28</v>
      </c>
      <c r="D39" s="12">
        <v>13222.3</v>
      </c>
      <c r="E39" s="12">
        <v>20215.03</v>
      </c>
      <c r="F39" s="12">
        <v>18916.19</v>
      </c>
      <c r="G39" s="12">
        <v>19915.37</v>
      </c>
      <c r="H39" s="12">
        <v>23450.17</v>
      </c>
      <c r="I39" s="12">
        <v>18376.24</v>
      </c>
      <c r="J39" s="12">
        <v>20372.37</v>
      </c>
      <c r="K39" s="12">
        <v>21345.01</v>
      </c>
      <c r="L39" s="12">
        <v>18486.78</v>
      </c>
      <c r="M39" s="12">
        <v>12736.3</v>
      </c>
      <c r="N39" s="12">
        <v>10351.14</v>
      </c>
      <c r="O39" s="12">
        <v>9068.16</v>
      </c>
      <c r="P39" s="12">
        <v>8397.95</v>
      </c>
      <c r="Q39" s="12">
        <v>9956.46</v>
      </c>
      <c r="R39" s="12">
        <v>16476.24</v>
      </c>
      <c r="S39" s="12">
        <v>25944.23</v>
      </c>
      <c r="T39" s="12">
        <v>26053.21</v>
      </c>
      <c r="U39" s="12">
        <v>31768.76</v>
      </c>
      <c r="V39" s="12">
        <v>26413.66</v>
      </c>
      <c r="W39" s="12">
        <v>26393.45</v>
      </c>
      <c r="X39" s="12">
        <v>40201.57</v>
      </c>
      <c r="Y39" s="12">
        <v>51019.99</v>
      </c>
      <c r="Z39" s="12">
        <v>46178.41</v>
      </c>
      <c r="AA39" s="12">
        <v>47879.23</v>
      </c>
      <c r="AB39" s="12">
        <v>29777.32</v>
      </c>
      <c r="AC39" s="12">
        <v>28590.4</v>
      </c>
      <c r="AD39" s="12">
        <v>32925.95</v>
      </c>
      <c r="AE39" s="12">
        <v>27924.37</v>
      </c>
      <c r="AF39" s="12">
        <v>34991.47</v>
      </c>
      <c r="AG39" s="12">
        <v>31786.17</v>
      </c>
      <c r="AH39" s="12">
        <v>31704.52</v>
      </c>
      <c r="AI39" s="12">
        <v>27346.29</v>
      </c>
      <c r="AJ39" s="12">
        <v>23613.8</v>
      </c>
      <c r="AK39" s="12">
        <v>23821.25</v>
      </c>
      <c r="AL39" s="12">
        <v>20962.29</v>
      </c>
      <c r="AM39" s="12">
        <v>21439</v>
      </c>
      <c r="AN39" s="12">
        <v>21368</v>
      </c>
      <c r="AO39" s="12">
        <v>19237</v>
      </c>
      <c r="AP39" s="12">
        <v>21037</v>
      </c>
      <c r="AQ39" s="12">
        <v>19979</v>
      </c>
      <c r="AR39" s="12">
        <v>18203.89</v>
      </c>
      <c r="AS39" s="12">
        <v>15087.72</v>
      </c>
      <c r="AT39" s="12">
        <v>19828.39</v>
      </c>
      <c r="AU39" s="12">
        <v>19311.07</v>
      </c>
      <c r="AV39" s="12">
        <v>27852.15</v>
      </c>
      <c r="AW39" s="12">
        <v>24829.47</v>
      </c>
      <c r="AX39" s="12">
        <v>24806.24</v>
      </c>
      <c r="AY39" s="12">
        <v>26614.13</v>
      </c>
      <c r="AZ39" s="12">
        <v>29888.31</v>
      </c>
      <c r="BA39" s="12">
        <v>31739.01</v>
      </c>
      <c r="BB39" s="12">
        <v>37590.13</v>
      </c>
      <c r="BC39" s="12">
        <v>40912.85</v>
      </c>
      <c r="BD39" s="12">
        <v>38321.42</v>
      </c>
      <c r="BE39" s="12">
        <v>39961.35</v>
      </c>
      <c r="BF39" s="12">
        <v>36157.99</v>
      </c>
      <c r="BG39" s="12">
        <v>36447.48</v>
      </c>
      <c r="BH39" s="12">
        <v>36447.48</v>
      </c>
      <c r="BI39" s="12">
        <v>38994.24</v>
      </c>
      <c r="BJ39" s="12">
        <v>47240.6</v>
      </c>
      <c r="BK39" s="12">
        <v>45872.24</v>
      </c>
      <c r="BL39" s="12">
        <v>47414.19</v>
      </c>
      <c r="BM39" s="12">
        <v>50304.34</v>
      </c>
      <c r="BN39" s="12">
        <v>49292.06</v>
      </c>
      <c r="BO39" s="12">
        <v>50418.11</v>
      </c>
      <c r="BP39" s="12">
        <v>47156.7</v>
      </c>
      <c r="BQ39" s="12">
        <v>43980.96</v>
      </c>
      <c r="BR39" s="12">
        <v>35731.61</v>
      </c>
      <c r="BS39" s="12">
        <v>36094.37</v>
      </c>
      <c r="BT39" s="12">
        <v>35016.25</v>
      </c>
      <c r="BU39" s="12">
        <v>27655.22</v>
      </c>
      <c r="BV39" s="12">
        <v>27875.97</v>
      </c>
      <c r="BW39" s="12">
        <v>33985.8</v>
      </c>
      <c r="BX39" s="12">
        <v>35320.25</v>
      </c>
      <c r="BY39" s="12">
        <v>22845.18</v>
      </c>
      <c r="BZ39" s="12">
        <v>28021.31</v>
      </c>
      <c r="CA39" s="12">
        <v>30733.78</v>
      </c>
      <c r="CB39" s="12">
        <v>33411.11</v>
      </c>
      <c r="CC39" s="12">
        <v>29521.81</v>
      </c>
      <c r="CD39" s="12">
        <v>29476.28</v>
      </c>
      <c r="CE39" s="12">
        <v>31543.86</v>
      </c>
      <c r="CF39" s="12">
        <v>33397.13</v>
      </c>
      <c r="CG39" s="12">
        <v>13804.63</v>
      </c>
      <c r="CH39" s="12">
        <v>14100.06</v>
      </c>
      <c r="CI39" s="12">
        <v>13413.96</v>
      </c>
      <c r="CJ39" s="12">
        <v>13465.36</v>
      </c>
      <c r="CK39" s="12">
        <v>17309.11</v>
      </c>
      <c r="CL39" s="12">
        <v>14934.4</v>
      </c>
      <c r="CM39" s="12">
        <v>16017.8</v>
      </c>
      <c r="CN39" s="12">
        <v>14919.83</v>
      </c>
      <c r="CO39" s="12">
        <v>17683.55</v>
      </c>
      <c r="CP39" s="12">
        <v>15938.88</v>
      </c>
      <c r="CQ39" s="12">
        <v>14988.77</v>
      </c>
      <c r="CR39" s="12">
        <v>13493.61</v>
      </c>
      <c r="CS39" s="12">
        <v>18624.17</v>
      </c>
      <c r="CT39" s="12">
        <v>15566.22</v>
      </c>
      <c r="CU39" s="12">
        <v>13150.45</v>
      </c>
      <c r="CV39" s="12">
        <v>12655.44</v>
      </c>
      <c r="CW39" s="12">
        <v>14555.32</v>
      </c>
      <c r="CX39" s="12">
        <v>13098.77</v>
      </c>
      <c r="CY39" s="12">
        <v>12351.68</v>
      </c>
      <c r="CZ39" s="12">
        <v>16744.86</v>
      </c>
      <c r="DA39" s="12">
        <v>18374.36</v>
      </c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0" spans="14:35" ht="12.75">
      <c r="N40" s="12"/>
      <c r="AI40" s="12"/>
    </row>
    <row r="41" spans="1:105" s="1" customFormat="1" ht="12.75">
      <c r="A41" s="1" t="s">
        <v>19</v>
      </c>
      <c r="B41" s="1">
        <v>280</v>
      </c>
      <c r="C41" s="1">
        <v>280</v>
      </c>
      <c r="D41" s="1">
        <v>280</v>
      </c>
      <c r="E41" s="1">
        <v>280</v>
      </c>
      <c r="F41" s="1">
        <v>280</v>
      </c>
      <c r="G41" s="1">
        <v>280</v>
      </c>
      <c r="H41" s="1">
        <v>280</v>
      </c>
      <c r="I41" s="1">
        <v>280</v>
      </c>
      <c r="J41" s="1">
        <v>280</v>
      </c>
      <c r="K41" s="1">
        <v>280</v>
      </c>
      <c r="L41" s="1">
        <v>280</v>
      </c>
      <c r="M41" s="1">
        <v>280</v>
      </c>
      <c r="N41" s="1">
        <v>280</v>
      </c>
      <c r="O41" s="1">
        <v>280</v>
      </c>
      <c r="P41" s="1">
        <v>280</v>
      </c>
      <c r="Q41" s="1">
        <v>280</v>
      </c>
      <c r="R41" s="1">
        <v>280</v>
      </c>
      <c r="S41" s="1">
        <v>280</v>
      </c>
      <c r="T41" s="1">
        <v>280</v>
      </c>
      <c r="U41" s="1">
        <v>280</v>
      </c>
      <c r="V41" s="1">
        <v>280</v>
      </c>
      <c r="W41" s="1">
        <v>280</v>
      </c>
      <c r="X41" s="1">
        <v>280</v>
      </c>
      <c r="Y41" s="1">
        <v>280</v>
      </c>
      <c r="Z41" s="1">
        <v>280</v>
      </c>
      <c r="AA41" s="1">
        <v>280</v>
      </c>
      <c r="AB41" s="1">
        <v>280</v>
      </c>
      <c r="AC41" s="1">
        <v>280</v>
      </c>
      <c r="AD41" s="1">
        <v>280</v>
      </c>
      <c r="AE41" s="1">
        <v>280</v>
      </c>
      <c r="AF41" s="1">
        <v>280</v>
      </c>
      <c r="AG41" s="1">
        <v>280</v>
      </c>
      <c r="AH41" s="1">
        <v>280</v>
      </c>
      <c r="AI41" s="1">
        <v>280</v>
      </c>
      <c r="AJ41" s="1">
        <v>280</v>
      </c>
      <c r="AK41" s="1">
        <v>280</v>
      </c>
      <c r="AL41" s="1">
        <v>280</v>
      </c>
      <c r="AM41" s="1">
        <v>280</v>
      </c>
      <c r="AN41" s="1">
        <v>280</v>
      </c>
      <c r="AO41" s="1">
        <v>280</v>
      </c>
      <c r="AP41" s="1">
        <v>280</v>
      </c>
      <c r="AQ41" s="1">
        <v>280</v>
      </c>
      <c r="AR41" s="1">
        <v>280</v>
      </c>
      <c r="AS41" s="1">
        <v>280</v>
      </c>
      <c r="AT41" s="1">
        <v>280</v>
      </c>
      <c r="AU41" s="1">
        <v>280</v>
      </c>
      <c r="AV41" s="1">
        <v>280</v>
      </c>
      <c r="AW41" s="1">
        <v>280</v>
      </c>
      <c r="AX41" s="1">
        <v>280</v>
      </c>
      <c r="AY41" s="1">
        <v>280</v>
      </c>
      <c r="AZ41" s="1">
        <v>280</v>
      </c>
      <c r="BA41" s="1">
        <v>280</v>
      </c>
      <c r="BB41" s="1">
        <v>280</v>
      </c>
      <c r="BC41" s="1">
        <v>280</v>
      </c>
      <c r="BD41" s="1">
        <v>280</v>
      </c>
      <c r="BE41" s="1">
        <v>280</v>
      </c>
      <c r="BF41" s="1">
        <v>280</v>
      </c>
      <c r="BG41" s="1">
        <v>280</v>
      </c>
      <c r="BH41" s="1">
        <v>280</v>
      </c>
      <c r="BI41" s="1">
        <v>280</v>
      </c>
      <c r="BJ41" s="1">
        <v>280</v>
      </c>
      <c r="BK41" s="1">
        <v>280</v>
      </c>
      <c r="BL41" s="1">
        <v>280</v>
      </c>
      <c r="BM41" s="1">
        <v>280</v>
      </c>
      <c r="BN41" s="1">
        <v>280</v>
      </c>
      <c r="BO41" s="1">
        <v>280</v>
      </c>
      <c r="BP41" s="1">
        <v>280</v>
      </c>
      <c r="BQ41" s="1">
        <v>280</v>
      </c>
      <c r="BR41" s="1">
        <v>280</v>
      </c>
      <c r="BS41" s="1">
        <v>280</v>
      </c>
      <c r="BT41" s="1">
        <v>280</v>
      </c>
      <c r="BU41" s="1">
        <v>280</v>
      </c>
      <c r="BV41" s="1">
        <v>280</v>
      </c>
      <c r="BW41" s="1">
        <v>280</v>
      </c>
      <c r="BX41" s="1">
        <v>280</v>
      </c>
      <c r="BY41" s="1">
        <v>280</v>
      </c>
      <c r="BZ41" s="1">
        <v>280</v>
      </c>
      <c r="CA41" s="1">
        <v>274</v>
      </c>
      <c r="CB41" s="1">
        <v>274</v>
      </c>
      <c r="CC41" s="1">
        <v>274</v>
      </c>
      <c r="CD41" s="1">
        <v>274</v>
      </c>
      <c r="CE41" s="1">
        <v>274</v>
      </c>
      <c r="CF41" s="1">
        <v>274</v>
      </c>
      <c r="CG41" s="1">
        <v>274</v>
      </c>
      <c r="CH41" s="1">
        <v>274</v>
      </c>
      <c r="CI41" s="1">
        <v>274</v>
      </c>
      <c r="CJ41" s="1">
        <v>274</v>
      </c>
      <c r="CK41" s="1">
        <v>274</v>
      </c>
      <c r="CL41" s="1">
        <v>274</v>
      </c>
      <c r="CM41" s="1">
        <v>274</v>
      </c>
      <c r="CN41" s="1">
        <v>274</v>
      </c>
      <c r="CO41" s="1">
        <v>274</v>
      </c>
      <c r="CP41" s="1">
        <v>274</v>
      </c>
      <c r="CQ41" s="1">
        <v>274</v>
      </c>
      <c r="CR41" s="1">
        <v>274</v>
      </c>
      <c r="CS41" s="1">
        <v>274</v>
      </c>
      <c r="CT41" s="1">
        <v>273</v>
      </c>
      <c r="CU41" s="1">
        <v>265</v>
      </c>
      <c r="CV41" s="1">
        <v>265</v>
      </c>
      <c r="CW41" s="1">
        <v>265</v>
      </c>
      <c r="CX41" s="1">
        <v>265</v>
      </c>
      <c r="CY41" s="1">
        <v>265</v>
      </c>
      <c r="CZ41" s="1">
        <v>265</v>
      </c>
      <c r="DA41" s="1">
        <v>265</v>
      </c>
    </row>
    <row r="42" spans="1:105" s="1" customFormat="1" ht="12.75">
      <c r="A42" s="1" t="s">
        <v>20</v>
      </c>
      <c r="B42" s="1">
        <v>5</v>
      </c>
      <c r="C42" s="1">
        <v>0</v>
      </c>
      <c r="D42" s="1">
        <v>4</v>
      </c>
      <c r="E42" s="1">
        <v>4</v>
      </c>
      <c r="F42" s="1">
        <v>3</v>
      </c>
      <c r="G42" s="1">
        <v>5</v>
      </c>
      <c r="H42" s="1">
        <v>0</v>
      </c>
      <c r="I42" s="1">
        <v>3</v>
      </c>
      <c r="J42" s="1">
        <v>1</v>
      </c>
      <c r="K42" s="1">
        <v>6</v>
      </c>
      <c r="L42" s="1">
        <v>4</v>
      </c>
      <c r="M42" s="1">
        <v>5</v>
      </c>
      <c r="N42" s="1">
        <v>0</v>
      </c>
      <c r="O42" s="1">
        <v>2</v>
      </c>
      <c r="P42" s="1">
        <v>2</v>
      </c>
      <c r="Q42" s="1">
        <v>11</v>
      </c>
      <c r="R42" s="1">
        <v>16</v>
      </c>
      <c r="S42" s="1">
        <v>5</v>
      </c>
      <c r="T42" s="1">
        <v>3</v>
      </c>
      <c r="U42" s="1">
        <v>8</v>
      </c>
      <c r="V42" s="1">
        <v>4</v>
      </c>
      <c r="W42" s="1">
        <v>0</v>
      </c>
      <c r="X42" s="1">
        <v>13</v>
      </c>
      <c r="Y42" s="1">
        <v>1</v>
      </c>
      <c r="Z42" s="1">
        <v>5</v>
      </c>
      <c r="AA42" s="1">
        <v>6</v>
      </c>
      <c r="AB42" s="1">
        <v>2</v>
      </c>
      <c r="AC42" s="1">
        <v>2</v>
      </c>
      <c r="AD42" s="1">
        <v>1</v>
      </c>
      <c r="AE42" s="1">
        <v>3</v>
      </c>
      <c r="AF42" s="1">
        <v>3</v>
      </c>
      <c r="AG42" s="1">
        <v>1</v>
      </c>
      <c r="AH42" s="1">
        <v>2</v>
      </c>
      <c r="AI42" s="1">
        <v>2</v>
      </c>
      <c r="AJ42" s="1">
        <v>2</v>
      </c>
      <c r="AK42" s="1">
        <v>1</v>
      </c>
      <c r="AL42" s="1">
        <v>2</v>
      </c>
      <c r="AM42" s="1">
        <v>10</v>
      </c>
      <c r="AN42" s="1">
        <v>11</v>
      </c>
      <c r="AO42" s="1">
        <v>10</v>
      </c>
      <c r="AP42" s="1">
        <v>7</v>
      </c>
      <c r="AQ42" s="1">
        <v>4</v>
      </c>
      <c r="AR42" s="1">
        <v>7</v>
      </c>
      <c r="AS42" s="1">
        <v>12</v>
      </c>
      <c r="AT42" s="1">
        <v>12</v>
      </c>
      <c r="AU42" s="1">
        <v>8</v>
      </c>
      <c r="AV42" s="1">
        <v>8</v>
      </c>
      <c r="AW42" s="1">
        <v>11</v>
      </c>
      <c r="AX42" s="1">
        <v>11</v>
      </c>
      <c r="AY42" s="1">
        <v>9</v>
      </c>
      <c r="AZ42" s="1">
        <v>8</v>
      </c>
      <c r="BA42" s="1">
        <v>8</v>
      </c>
      <c r="BB42" s="1">
        <v>6</v>
      </c>
      <c r="BC42" s="1">
        <v>5</v>
      </c>
      <c r="BD42" s="1">
        <v>7</v>
      </c>
      <c r="BE42" s="1">
        <v>12</v>
      </c>
      <c r="BF42" s="1">
        <v>5</v>
      </c>
      <c r="BG42" s="1">
        <v>6</v>
      </c>
      <c r="BH42" s="1">
        <v>16</v>
      </c>
      <c r="BI42" s="1">
        <v>9</v>
      </c>
      <c r="BJ42" s="1">
        <v>0</v>
      </c>
      <c r="BK42" s="1">
        <v>7</v>
      </c>
      <c r="BL42" s="1">
        <v>1</v>
      </c>
      <c r="BM42" s="1">
        <v>7</v>
      </c>
      <c r="BN42" s="1">
        <v>2</v>
      </c>
      <c r="BO42" s="1">
        <v>10</v>
      </c>
      <c r="BP42" s="1">
        <v>9</v>
      </c>
      <c r="BQ42" s="1">
        <v>7</v>
      </c>
      <c r="BR42" s="1">
        <v>5</v>
      </c>
      <c r="BS42" s="1">
        <v>9</v>
      </c>
      <c r="BT42" s="1">
        <v>6</v>
      </c>
      <c r="BU42" s="1">
        <v>7</v>
      </c>
      <c r="BV42" s="1">
        <v>8</v>
      </c>
      <c r="BW42" s="1">
        <v>5</v>
      </c>
      <c r="BX42" s="1">
        <v>12</v>
      </c>
      <c r="BY42" s="1">
        <v>11</v>
      </c>
      <c r="BZ42" s="1">
        <v>12</v>
      </c>
      <c r="CA42" s="1">
        <v>8</v>
      </c>
      <c r="CB42" s="1">
        <v>13</v>
      </c>
      <c r="CC42" s="1">
        <v>8</v>
      </c>
      <c r="CD42" s="1">
        <v>7</v>
      </c>
      <c r="CE42" s="1">
        <v>5</v>
      </c>
      <c r="CF42" s="1">
        <v>9</v>
      </c>
      <c r="CG42" s="1">
        <v>9</v>
      </c>
      <c r="CH42" s="1">
        <v>8</v>
      </c>
      <c r="CI42" s="1">
        <v>12</v>
      </c>
      <c r="CJ42" s="1">
        <v>9</v>
      </c>
      <c r="CK42" s="1">
        <v>8</v>
      </c>
      <c r="CL42" s="1">
        <v>10</v>
      </c>
      <c r="CM42" s="1">
        <v>17</v>
      </c>
      <c r="CN42" s="1">
        <v>11</v>
      </c>
      <c r="CO42" s="1">
        <v>11</v>
      </c>
      <c r="CP42" s="1">
        <v>10</v>
      </c>
      <c r="CQ42" s="1">
        <v>13</v>
      </c>
      <c r="CR42" s="1">
        <v>11</v>
      </c>
      <c r="CS42" s="1">
        <v>3</v>
      </c>
      <c r="CT42" s="1">
        <v>9</v>
      </c>
      <c r="CU42" s="1">
        <v>11</v>
      </c>
      <c r="CV42" s="1">
        <v>7</v>
      </c>
      <c r="CW42" s="1">
        <v>3</v>
      </c>
      <c r="CX42" s="1">
        <v>3</v>
      </c>
      <c r="CY42" s="1">
        <v>2</v>
      </c>
      <c r="CZ42" s="1">
        <v>0</v>
      </c>
      <c r="DA42" s="1">
        <v>3</v>
      </c>
    </row>
    <row r="43" spans="1:105" s="1" customFormat="1" ht="12.75">
      <c r="A43" s="1" t="s">
        <v>21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2</v>
      </c>
      <c r="T43" s="1">
        <v>0</v>
      </c>
      <c r="U43" s="1">
        <v>0</v>
      </c>
      <c r="V43" s="1">
        <v>0</v>
      </c>
      <c r="W43" s="1">
        <v>5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1</v>
      </c>
      <c r="BC43" s="1">
        <v>0</v>
      </c>
      <c r="BD43" s="1">
        <v>0</v>
      </c>
      <c r="BE43" s="1">
        <v>0</v>
      </c>
      <c r="BF43" s="1">
        <v>1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1</v>
      </c>
      <c r="BR43" s="1">
        <v>2</v>
      </c>
      <c r="BS43" s="1">
        <v>2</v>
      </c>
      <c r="BT43" s="1">
        <v>1</v>
      </c>
      <c r="BU43" s="1">
        <v>1</v>
      </c>
      <c r="BV43" s="1">
        <v>1</v>
      </c>
      <c r="BW43" s="1">
        <v>1</v>
      </c>
      <c r="BX43" s="1">
        <v>1</v>
      </c>
      <c r="BY43" s="1">
        <v>2</v>
      </c>
      <c r="BZ43" s="1">
        <v>2</v>
      </c>
      <c r="CA43" s="1">
        <v>1</v>
      </c>
      <c r="CB43" s="1">
        <v>1</v>
      </c>
      <c r="CC43" s="1">
        <v>1</v>
      </c>
      <c r="CD43" s="1">
        <v>1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3</v>
      </c>
      <c r="CT43" s="1">
        <v>0</v>
      </c>
      <c r="CU43" s="1">
        <v>0</v>
      </c>
      <c r="CV43" s="1">
        <v>0</v>
      </c>
      <c r="CW43" s="1">
        <v>2</v>
      </c>
      <c r="CX43" s="1">
        <v>2</v>
      </c>
      <c r="CY43" s="1">
        <v>3</v>
      </c>
      <c r="CZ43" s="1">
        <v>2</v>
      </c>
      <c r="DA43" s="1">
        <v>2</v>
      </c>
    </row>
    <row r="44" s="1" customFormat="1" ht="12.75"/>
    <row r="45" spans="1:256" s="13" customFormat="1" ht="12.75">
      <c r="A45" s="13" t="s">
        <v>27</v>
      </c>
      <c r="B45" s="13">
        <f>ROUND(B43/B41,2)</f>
        <v>0</v>
      </c>
      <c r="C45" s="13">
        <f aca="true" t="shared" si="17" ref="C45:BN45">ROUND(C43/C41,2)</f>
        <v>0</v>
      </c>
      <c r="D45" s="13">
        <f t="shared" si="17"/>
        <v>0</v>
      </c>
      <c r="E45" s="13">
        <f t="shared" si="17"/>
        <v>0</v>
      </c>
      <c r="F45" s="13">
        <f t="shared" si="17"/>
        <v>0</v>
      </c>
      <c r="G45" s="13">
        <f t="shared" si="17"/>
        <v>0</v>
      </c>
      <c r="H45" s="13">
        <f t="shared" si="17"/>
        <v>0</v>
      </c>
      <c r="I45" s="13">
        <f t="shared" si="17"/>
        <v>0</v>
      </c>
      <c r="J45" s="13">
        <f t="shared" si="17"/>
        <v>0</v>
      </c>
      <c r="K45" s="13">
        <f t="shared" si="17"/>
        <v>0</v>
      </c>
      <c r="L45" s="13">
        <f t="shared" si="17"/>
        <v>0</v>
      </c>
      <c r="M45" s="13">
        <f t="shared" si="17"/>
        <v>0</v>
      </c>
      <c r="N45" s="13">
        <f t="shared" si="17"/>
        <v>0</v>
      </c>
      <c r="O45" s="13">
        <f t="shared" si="17"/>
        <v>0</v>
      </c>
      <c r="P45" s="13">
        <f t="shared" si="17"/>
        <v>0</v>
      </c>
      <c r="Q45" s="13">
        <f t="shared" si="17"/>
        <v>0</v>
      </c>
      <c r="R45" s="13">
        <f t="shared" si="17"/>
        <v>0</v>
      </c>
      <c r="S45" s="13">
        <f t="shared" si="17"/>
        <v>0.01</v>
      </c>
      <c r="T45" s="13">
        <f t="shared" si="17"/>
        <v>0</v>
      </c>
      <c r="U45" s="13">
        <f t="shared" si="17"/>
        <v>0</v>
      </c>
      <c r="V45" s="13">
        <f t="shared" si="17"/>
        <v>0</v>
      </c>
      <c r="W45" s="13">
        <f t="shared" si="17"/>
        <v>0.02</v>
      </c>
      <c r="X45" s="13">
        <f t="shared" si="17"/>
        <v>0</v>
      </c>
      <c r="Y45" s="13">
        <f t="shared" si="17"/>
        <v>0</v>
      </c>
      <c r="Z45" s="13">
        <f t="shared" si="17"/>
        <v>0</v>
      </c>
      <c r="AA45" s="13">
        <f t="shared" si="17"/>
        <v>0</v>
      </c>
      <c r="AB45" s="13">
        <f t="shared" si="17"/>
        <v>0</v>
      </c>
      <c r="AC45" s="13">
        <f t="shared" si="17"/>
        <v>0</v>
      </c>
      <c r="AD45" s="13">
        <f t="shared" si="17"/>
        <v>0</v>
      </c>
      <c r="AE45" s="13">
        <f t="shared" si="17"/>
        <v>0</v>
      </c>
      <c r="AF45" s="13">
        <f t="shared" si="17"/>
        <v>0</v>
      </c>
      <c r="AG45" s="13">
        <f t="shared" si="17"/>
        <v>0</v>
      </c>
      <c r="AH45" s="13">
        <f t="shared" si="17"/>
        <v>0</v>
      </c>
      <c r="AI45" s="13">
        <f t="shared" si="17"/>
        <v>0</v>
      </c>
      <c r="AJ45" s="13">
        <f t="shared" si="17"/>
        <v>0</v>
      </c>
      <c r="AK45" s="13">
        <f t="shared" si="17"/>
        <v>0</v>
      </c>
      <c r="AL45" s="13">
        <f t="shared" si="17"/>
        <v>0</v>
      </c>
      <c r="AM45" s="13">
        <f t="shared" si="17"/>
        <v>0</v>
      </c>
      <c r="AN45" s="13">
        <f t="shared" si="17"/>
        <v>0</v>
      </c>
      <c r="AO45" s="13">
        <f t="shared" si="17"/>
        <v>0</v>
      </c>
      <c r="AP45" s="13">
        <f t="shared" si="17"/>
        <v>0</v>
      </c>
      <c r="AQ45" s="13">
        <f t="shared" si="17"/>
        <v>0</v>
      </c>
      <c r="AR45" s="13">
        <f t="shared" si="17"/>
        <v>0</v>
      </c>
      <c r="AS45" s="13">
        <f t="shared" si="17"/>
        <v>0</v>
      </c>
      <c r="AT45" s="13">
        <f t="shared" si="17"/>
        <v>0</v>
      </c>
      <c r="AU45" s="13">
        <f t="shared" si="17"/>
        <v>0</v>
      </c>
      <c r="AV45" s="13">
        <f t="shared" si="17"/>
        <v>0</v>
      </c>
      <c r="AW45" s="13">
        <f t="shared" si="17"/>
        <v>0</v>
      </c>
      <c r="AX45" s="13">
        <f t="shared" si="17"/>
        <v>0</v>
      </c>
      <c r="AY45" s="13">
        <f t="shared" si="17"/>
        <v>0</v>
      </c>
      <c r="AZ45" s="13">
        <f t="shared" si="17"/>
        <v>0</v>
      </c>
      <c r="BA45" s="13">
        <f t="shared" si="17"/>
        <v>0</v>
      </c>
      <c r="BB45" s="13">
        <f t="shared" si="17"/>
        <v>0</v>
      </c>
      <c r="BC45" s="13">
        <f t="shared" si="17"/>
        <v>0</v>
      </c>
      <c r="BD45" s="13">
        <f t="shared" si="17"/>
        <v>0</v>
      </c>
      <c r="BE45" s="13">
        <f t="shared" si="17"/>
        <v>0</v>
      </c>
      <c r="BF45" s="13">
        <f t="shared" si="17"/>
        <v>0</v>
      </c>
      <c r="BG45" s="13">
        <f t="shared" si="17"/>
        <v>0</v>
      </c>
      <c r="BH45" s="13">
        <f t="shared" si="17"/>
        <v>0</v>
      </c>
      <c r="BI45" s="13">
        <f t="shared" si="17"/>
        <v>0</v>
      </c>
      <c r="BJ45" s="13">
        <f t="shared" si="17"/>
        <v>0</v>
      </c>
      <c r="BK45" s="13">
        <f t="shared" si="17"/>
        <v>0</v>
      </c>
      <c r="BL45" s="13">
        <f t="shared" si="17"/>
        <v>0</v>
      </c>
      <c r="BM45" s="13">
        <f t="shared" si="17"/>
        <v>0</v>
      </c>
      <c r="BN45" s="13">
        <f t="shared" si="17"/>
        <v>0</v>
      </c>
      <c r="BO45" s="13">
        <f aca="true" t="shared" si="18" ref="BO45:DZ45">ROUND(BO43/BO41,2)</f>
        <v>0</v>
      </c>
      <c r="BP45" s="13">
        <f t="shared" si="18"/>
        <v>0</v>
      </c>
      <c r="BQ45" s="13">
        <f t="shared" si="18"/>
        <v>0</v>
      </c>
      <c r="BR45" s="13">
        <f t="shared" si="18"/>
        <v>0.01</v>
      </c>
      <c r="BS45" s="13">
        <f t="shared" si="18"/>
        <v>0.01</v>
      </c>
      <c r="BT45" s="13">
        <f t="shared" si="18"/>
        <v>0</v>
      </c>
      <c r="BU45" s="13">
        <f t="shared" si="18"/>
        <v>0</v>
      </c>
      <c r="BV45" s="13">
        <f t="shared" si="18"/>
        <v>0</v>
      </c>
      <c r="BW45" s="13">
        <f t="shared" si="18"/>
        <v>0</v>
      </c>
      <c r="BX45" s="13">
        <f t="shared" si="18"/>
        <v>0</v>
      </c>
      <c r="BY45" s="13">
        <f t="shared" si="18"/>
        <v>0.01</v>
      </c>
      <c r="BZ45" s="13">
        <f t="shared" si="18"/>
        <v>0.01</v>
      </c>
      <c r="CA45" s="13">
        <f t="shared" si="18"/>
        <v>0</v>
      </c>
      <c r="CB45" s="13">
        <f t="shared" si="18"/>
        <v>0</v>
      </c>
      <c r="CC45" s="13">
        <f t="shared" si="18"/>
        <v>0</v>
      </c>
      <c r="CD45" s="13">
        <f t="shared" si="18"/>
        <v>0</v>
      </c>
      <c r="CE45" s="13">
        <f t="shared" si="18"/>
        <v>0</v>
      </c>
      <c r="CF45" s="13">
        <f t="shared" si="18"/>
        <v>0</v>
      </c>
      <c r="CG45" s="13">
        <f t="shared" si="18"/>
        <v>0</v>
      </c>
      <c r="CH45" s="13">
        <f t="shared" si="18"/>
        <v>0</v>
      </c>
      <c r="CI45" s="13">
        <f t="shared" si="18"/>
        <v>0</v>
      </c>
      <c r="CJ45" s="13">
        <f t="shared" si="18"/>
        <v>0</v>
      </c>
      <c r="CK45" s="13">
        <f t="shared" si="18"/>
        <v>0</v>
      </c>
      <c r="CL45" s="13">
        <f t="shared" si="18"/>
        <v>0</v>
      </c>
      <c r="CM45" s="13">
        <f t="shared" si="18"/>
        <v>0</v>
      </c>
      <c r="CN45" s="13">
        <f t="shared" si="18"/>
        <v>0</v>
      </c>
      <c r="CO45" s="13">
        <f t="shared" si="18"/>
        <v>0</v>
      </c>
      <c r="CP45" s="13">
        <f t="shared" si="18"/>
        <v>0</v>
      </c>
      <c r="CQ45" s="13">
        <f t="shared" si="18"/>
        <v>0</v>
      </c>
      <c r="CR45" s="13">
        <f t="shared" si="18"/>
        <v>0</v>
      </c>
      <c r="CS45" s="13">
        <f t="shared" si="18"/>
        <v>0.01</v>
      </c>
      <c r="CT45" s="13">
        <f t="shared" si="18"/>
        <v>0</v>
      </c>
      <c r="CU45" s="13">
        <f t="shared" si="18"/>
        <v>0</v>
      </c>
      <c r="CV45" s="13">
        <f t="shared" si="18"/>
        <v>0</v>
      </c>
      <c r="CW45" s="13">
        <f t="shared" si="18"/>
        <v>0.01</v>
      </c>
      <c r="CX45" s="13">
        <f t="shared" si="18"/>
        <v>0.01</v>
      </c>
      <c r="CY45" s="13">
        <f t="shared" si="18"/>
        <v>0.01</v>
      </c>
      <c r="CZ45" s="13">
        <f t="shared" si="18"/>
        <v>0.01</v>
      </c>
      <c r="DA45" s="13">
        <f>ROUND(DA43/DA41,2)</f>
        <v>0.01</v>
      </c>
      <c r="DB45" s="13" t="e">
        <f t="shared" si="18"/>
        <v>#DIV/0!</v>
      </c>
      <c r="DC45" s="13" t="e">
        <f t="shared" si="18"/>
        <v>#DIV/0!</v>
      </c>
      <c r="DD45" s="13" t="e">
        <f t="shared" si="18"/>
        <v>#DIV/0!</v>
      </c>
      <c r="DE45" s="13" t="e">
        <f t="shared" si="18"/>
        <v>#DIV/0!</v>
      </c>
      <c r="DF45" s="13" t="e">
        <f t="shared" si="18"/>
        <v>#DIV/0!</v>
      </c>
      <c r="DG45" s="13" t="e">
        <f t="shared" si="18"/>
        <v>#DIV/0!</v>
      </c>
      <c r="DH45" s="13" t="e">
        <f t="shared" si="18"/>
        <v>#DIV/0!</v>
      </c>
      <c r="DI45" s="13" t="e">
        <f t="shared" si="18"/>
        <v>#DIV/0!</v>
      </c>
      <c r="DJ45" s="13" t="e">
        <f t="shared" si="18"/>
        <v>#DIV/0!</v>
      </c>
      <c r="DK45" s="13" t="e">
        <f t="shared" si="18"/>
        <v>#DIV/0!</v>
      </c>
      <c r="DL45" s="13" t="e">
        <f t="shared" si="18"/>
        <v>#DIV/0!</v>
      </c>
      <c r="DM45" s="13" t="e">
        <f t="shared" si="18"/>
        <v>#DIV/0!</v>
      </c>
      <c r="DN45" s="13" t="e">
        <f t="shared" si="18"/>
        <v>#DIV/0!</v>
      </c>
      <c r="DO45" s="13" t="e">
        <f t="shared" si="18"/>
        <v>#DIV/0!</v>
      </c>
      <c r="DP45" s="13" t="e">
        <f t="shared" si="18"/>
        <v>#DIV/0!</v>
      </c>
      <c r="DQ45" s="13" t="e">
        <f t="shared" si="18"/>
        <v>#DIV/0!</v>
      </c>
      <c r="DR45" s="13" t="e">
        <f t="shared" si="18"/>
        <v>#DIV/0!</v>
      </c>
      <c r="DS45" s="13" t="e">
        <f t="shared" si="18"/>
        <v>#DIV/0!</v>
      </c>
      <c r="DT45" s="13" t="e">
        <f t="shared" si="18"/>
        <v>#DIV/0!</v>
      </c>
      <c r="DU45" s="13" t="e">
        <f t="shared" si="18"/>
        <v>#DIV/0!</v>
      </c>
      <c r="DV45" s="13" t="e">
        <f t="shared" si="18"/>
        <v>#DIV/0!</v>
      </c>
      <c r="DW45" s="13" t="e">
        <f t="shared" si="18"/>
        <v>#DIV/0!</v>
      </c>
      <c r="DX45" s="13" t="e">
        <f t="shared" si="18"/>
        <v>#DIV/0!</v>
      </c>
      <c r="DY45" s="13" t="e">
        <f t="shared" si="18"/>
        <v>#DIV/0!</v>
      </c>
      <c r="DZ45" s="13" t="e">
        <f t="shared" si="18"/>
        <v>#DIV/0!</v>
      </c>
      <c r="EA45" s="13" t="e">
        <f aca="true" t="shared" si="19" ref="EA45:GL45">ROUND(EA43/EA41,2)</f>
        <v>#DIV/0!</v>
      </c>
      <c r="EB45" s="13" t="e">
        <f t="shared" si="19"/>
        <v>#DIV/0!</v>
      </c>
      <c r="EC45" s="13" t="e">
        <f t="shared" si="19"/>
        <v>#DIV/0!</v>
      </c>
      <c r="ED45" s="13" t="e">
        <f t="shared" si="19"/>
        <v>#DIV/0!</v>
      </c>
      <c r="EE45" s="13" t="e">
        <f t="shared" si="19"/>
        <v>#DIV/0!</v>
      </c>
      <c r="EF45" s="13" t="e">
        <f t="shared" si="19"/>
        <v>#DIV/0!</v>
      </c>
      <c r="EG45" s="13" t="e">
        <f t="shared" si="19"/>
        <v>#DIV/0!</v>
      </c>
      <c r="EH45" s="13" t="e">
        <f t="shared" si="19"/>
        <v>#DIV/0!</v>
      </c>
      <c r="EI45" s="13" t="e">
        <f t="shared" si="19"/>
        <v>#DIV/0!</v>
      </c>
      <c r="EJ45" s="13" t="e">
        <f t="shared" si="19"/>
        <v>#DIV/0!</v>
      </c>
      <c r="EK45" s="13" t="e">
        <f t="shared" si="19"/>
        <v>#DIV/0!</v>
      </c>
      <c r="EL45" s="13" t="e">
        <f t="shared" si="19"/>
        <v>#DIV/0!</v>
      </c>
      <c r="EM45" s="13" t="e">
        <f t="shared" si="19"/>
        <v>#DIV/0!</v>
      </c>
      <c r="EN45" s="13" t="e">
        <f t="shared" si="19"/>
        <v>#DIV/0!</v>
      </c>
      <c r="EO45" s="13" t="e">
        <f t="shared" si="19"/>
        <v>#DIV/0!</v>
      </c>
      <c r="EP45" s="13" t="e">
        <f t="shared" si="19"/>
        <v>#DIV/0!</v>
      </c>
      <c r="EQ45" s="13" t="e">
        <f t="shared" si="19"/>
        <v>#DIV/0!</v>
      </c>
      <c r="ER45" s="13" t="e">
        <f t="shared" si="19"/>
        <v>#DIV/0!</v>
      </c>
      <c r="ES45" s="13" t="e">
        <f t="shared" si="19"/>
        <v>#DIV/0!</v>
      </c>
      <c r="ET45" s="13" t="e">
        <f t="shared" si="19"/>
        <v>#DIV/0!</v>
      </c>
      <c r="EU45" s="13" t="e">
        <f t="shared" si="19"/>
        <v>#DIV/0!</v>
      </c>
      <c r="EV45" s="13" t="e">
        <f t="shared" si="19"/>
        <v>#DIV/0!</v>
      </c>
      <c r="EW45" s="13" t="e">
        <f t="shared" si="19"/>
        <v>#DIV/0!</v>
      </c>
      <c r="EX45" s="13" t="e">
        <f t="shared" si="19"/>
        <v>#DIV/0!</v>
      </c>
      <c r="EY45" s="13" t="e">
        <f t="shared" si="19"/>
        <v>#DIV/0!</v>
      </c>
      <c r="EZ45" s="13" t="e">
        <f t="shared" si="19"/>
        <v>#DIV/0!</v>
      </c>
      <c r="FA45" s="13" t="e">
        <f t="shared" si="19"/>
        <v>#DIV/0!</v>
      </c>
      <c r="FB45" s="13" t="e">
        <f t="shared" si="19"/>
        <v>#DIV/0!</v>
      </c>
      <c r="FC45" s="13" t="e">
        <f t="shared" si="19"/>
        <v>#DIV/0!</v>
      </c>
      <c r="FD45" s="13" t="e">
        <f t="shared" si="19"/>
        <v>#DIV/0!</v>
      </c>
      <c r="FE45" s="13" t="e">
        <f t="shared" si="19"/>
        <v>#DIV/0!</v>
      </c>
      <c r="FF45" s="13" t="e">
        <f t="shared" si="19"/>
        <v>#DIV/0!</v>
      </c>
      <c r="FG45" s="13" t="e">
        <f t="shared" si="19"/>
        <v>#DIV/0!</v>
      </c>
      <c r="FH45" s="13" t="e">
        <f t="shared" si="19"/>
        <v>#DIV/0!</v>
      </c>
      <c r="FI45" s="13" t="e">
        <f t="shared" si="19"/>
        <v>#DIV/0!</v>
      </c>
      <c r="FJ45" s="13" t="e">
        <f t="shared" si="19"/>
        <v>#DIV/0!</v>
      </c>
      <c r="FK45" s="13" t="e">
        <f t="shared" si="19"/>
        <v>#DIV/0!</v>
      </c>
      <c r="FL45" s="13" t="e">
        <f t="shared" si="19"/>
        <v>#DIV/0!</v>
      </c>
      <c r="FM45" s="13" t="e">
        <f t="shared" si="19"/>
        <v>#DIV/0!</v>
      </c>
      <c r="FN45" s="13" t="e">
        <f t="shared" si="19"/>
        <v>#DIV/0!</v>
      </c>
      <c r="FO45" s="13" t="e">
        <f t="shared" si="19"/>
        <v>#DIV/0!</v>
      </c>
      <c r="FP45" s="13" t="e">
        <f t="shared" si="19"/>
        <v>#DIV/0!</v>
      </c>
      <c r="FQ45" s="13" t="e">
        <f t="shared" si="19"/>
        <v>#DIV/0!</v>
      </c>
      <c r="FR45" s="13" t="e">
        <f t="shared" si="19"/>
        <v>#DIV/0!</v>
      </c>
      <c r="FS45" s="13" t="e">
        <f t="shared" si="19"/>
        <v>#DIV/0!</v>
      </c>
      <c r="FT45" s="13" t="e">
        <f t="shared" si="19"/>
        <v>#DIV/0!</v>
      </c>
      <c r="FU45" s="13" t="e">
        <f t="shared" si="19"/>
        <v>#DIV/0!</v>
      </c>
      <c r="FV45" s="13" t="e">
        <f t="shared" si="19"/>
        <v>#DIV/0!</v>
      </c>
      <c r="FW45" s="13" t="e">
        <f t="shared" si="19"/>
        <v>#DIV/0!</v>
      </c>
      <c r="FX45" s="13" t="e">
        <f t="shared" si="19"/>
        <v>#DIV/0!</v>
      </c>
      <c r="FY45" s="13" t="e">
        <f t="shared" si="19"/>
        <v>#DIV/0!</v>
      </c>
      <c r="FZ45" s="13" t="e">
        <f t="shared" si="19"/>
        <v>#DIV/0!</v>
      </c>
      <c r="GA45" s="13" t="e">
        <f t="shared" si="19"/>
        <v>#DIV/0!</v>
      </c>
      <c r="GB45" s="13" t="e">
        <f t="shared" si="19"/>
        <v>#DIV/0!</v>
      </c>
      <c r="GC45" s="13" t="e">
        <f t="shared" si="19"/>
        <v>#DIV/0!</v>
      </c>
      <c r="GD45" s="13" t="e">
        <f t="shared" si="19"/>
        <v>#DIV/0!</v>
      </c>
      <c r="GE45" s="13" t="e">
        <f t="shared" si="19"/>
        <v>#DIV/0!</v>
      </c>
      <c r="GF45" s="13" t="e">
        <f t="shared" si="19"/>
        <v>#DIV/0!</v>
      </c>
      <c r="GG45" s="13" t="e">
        <f t="shared" si="19"/>
        <v>#DIV/0!</v>
      </c>
      <c r="GH45" s="13" t="e">
        <f t="shared" si="19"/>
        <v>#DIV/0!</v>
      </c>
      <c r="GI45" s="13" t="e">
        <f t="shared" si="19"/>
        <v>#DIV/0!</v>
      </c>
      <c r="GJ45" s="13" t="e">
        <f t="shared" si="19"/>
        <v>#DIV/0!</v>
      </c>
      <c r="GK45" s="13" t="e">
        <f t="shared" si="19"/>
        <v>#DIV/0!</v>
      </c>
      <c r="GL45" s="13" t="e">
        <f t="shared" si="19"/>
        <v>#DIV/0!</v>
      </c>
      <c r="GM45" s="13" t="e">
        <f aca="true" t="shared" si="20" ref="GM45:IV45">ROUND(GM43/GM41,2)</f>
        <v>#DIV/0!</v>
      </c>
      <c r="GN45" s="13" t="e">
        <f t="shared" si="20"/>
        <v>#DIV/0!</v>
      </c>
      <c r="GO45" s="13" t="e">
        <f t="shared" si="20"/>
        <v>#DIV/0!</v>
      </c>
      <c r="GP45" s="13" t="e">
        <f t="shared" si="20"/>
        <v>#DIV/0!</v>
      </c>
      <c r="GQ45" s="13" t="e">
        <f t="shared" si="20"/>
        <v>#DIV/0!</v>
      </c>
      <c r="GR45" s="13" t="e">
        <f t="shared" si="20"/>
        <v>#DIV/0!</v>
      </c>
      <c r="GS45" s="13" t="e">
        <f t="shared" si="20"/>
        <v>#DIV/0!</v>
      </c>
      <c r="GT45" s="13" t="e">
        <f t="shared" si="20"/>
        <v>#DIV/0!</v>
      </c>
      <c r="GU45" s="13" t="e">
        <f t="shared" si="20"/>
        <v>#DIV/0!</v>
      </c>
      <c r="GV45" s="13" t="e">
        <f t="shared" si="20"/>
        <v>#DIV/0!</v>
      </c>
      <c r="GW45" s="13" t="e">
        <f t="shared" si="20"/>
        <v>#DIV/0!</v>
      </c>
      <c r="GX45" s="13" t="e">
        <f t="shared" si="20"/>
        <v>#DIV/0!</v>
      </c>
      <c r="GY45" s="13" t="e">
        <f t="shared" si="20"/>
        <v>#DIV/0!</v>
      </c>
      <c r="GZ45" s="13" t="e">
        <f t="shared" si="20"/>
        <v>#DIV/0!</v>
      </c>
      <c r="HA45" s="13" t="e">
        <f t="shared" si="20"/>
        <v>#DIV/0!</v>
      </c>
      <c r="HB45" s="13" t="e">
        <f t="shared" si="20"/>
        <v>#DIV/0!</v>
      </c>
      <c r="HC45" s="13" t="e">
        <f t="shared" si="20"/>
        <v>#DIV/0!</v>
      </c>
      <c r="HD45" s="13" t="e">
        <f t="shared" si="20"/>
        <v>#DIV/0!</v>
      </c>
      <c r="HE45" s="13" t="e">
        <f t="shared" si="20"/>
        <v>#DIV/0!</v>
      </c>
      <c r="HF45" s="13" t="e">
        <f t="shared" si="20"/>
        <v>#DIV/0!</v>
      </c>
      <c r="HG45" s="13" t="e">
        <f t="shared" si="20"/>
        <v>#DIV/0!</v>
      </c>
      <c r="HH45" s="13" t="e">
        <f t="shared" si="20"/>
        <v>#DIV/0!</v>
      </c>
      <c r="HI45" s="13" t="e">
        <f t="shared" si="20"/>
        <v>#DIV/0!</v>
      </c>
      <c r="HJ45" s="13" t="e">
        <f t="shared" si="20"/>
        <v>#DIV/0!</v>
      </c>
      <c r="HK45" s="13" t="e">
        <f t="shared" si="20"/>
        <v>#DIV/0!</v>
      </c>
      <c r="HL45" s="13" t="e">
        <f t="shared" si="20"/>
        <v>#DIV/0!</v>
      </c>
      <c r="HM45" s="13" t="e">
        <f t="shared" si="20"/>
        <v>#DIV/0!</v>
      </c>
      <c r="HN45" s="13" t="e">
        <f t="shared" si="20"/>
        <v>#DIV/0!</v>
      </c>
      <c r="HO45" s="13" t="e">
        <f t="shared" si="20"/>
        <v>#DIV/0!</v>
      </c>
      <c r="HP45" s="13" t="e">
        <f t="shared" si="20"/>
        <v>#DIV/0!</v>
      </c>
      <c r="HQ45" s="13" t="e">
        <f t="shared" si="20"/>
        <v>#DIV/0!</v>
      </c>
      <c r="HR45" s="13" t="e">
        <f t="shared" si="20"/>
        <v>#DIV/0!</v>
      </c>
      <c r="HS45" s="13" t="e">
        <f t="shared" si="20"/>
        <v>#DIV/0!</v>
      </c>
      <c r="HT45" s="13" t="e">
        <f t="shared" si="20"/>
        <v>#DIV/0!</v>
      </c>
      <c r="HU45" s="13" t="e">
        <f t="shared" si="20"/>
        <v>#DIV/0!</v>
      </c>
      <c r="HV45" s="13" t="e">
        <f t="shared" si="20"/>
        <v>#DIV/0!</v>
      </c>
      <c r="HW45" s="13" t="e">
        <f t="shared" si="20"/>
        <v>#DIV/0!</v>
      </c>
      <c r="HX45" s="13" t="e">
        <f t="shared" si="20"/>
        <v>#DIV/0!</v>
      </c>
      <c r="HY45" s="13" t="e">
        <f t="shared" si="20"/>
        <v>#DIV/0!</v>
      </c>
      <c r="HZ45" s="13" t="e">
        <f t="shared" si="20"/>
        <v>#DIV/0!</v>
      </c>
      <c r="IA45" s="13" t="e">
        <f t="shared" si="20"/>
        <v>#DIV/0!</v>
      </c>
      <c r="IB45" s="13" t="e">
        <f t="shared" si="20"/>
        <v>#DIV/0!</v>
      </c>
      <c r="IC45" s="13" t="e">
        <f t="shared" si="20"/>
        <v>#DIV/0!</v>
      </c>
      <c r="ID45" s="13" t="e">
        <f t="shared" si="20"/>
        <v>#DIV/0!</v>
      </c>
      <c r="IE45" s="13" t="e">
        <f t="shared" si="20"/>
        <v>#DIV/0!</v>
      </c>
      <c r="IF45" s="13" t="e">
        <f t="shared" si="20"/>
        <v>#DIV/0!</v>
      </c>
      <c r="IG45" s="13" t="e">
        <f t="shared" si="20"/>
        <v>#DIV/0!</v>
      </c>
      <c r="IH45" s="13" t="e">
        <f t="shared" si="20"/>
        <v>#DIV/0!</v>
      </c>
      <c r="II45" s="13" t="e">
        <f t="shared" si="20"/>
        <v>#DIV/0!</v>
      </c>
      <c r="IJ45" s="13" t="e">
        <f t="shared" si="20"/>
        <v>#DIV/0!</v>
      </c>
      <c r="IK45" s="13" t="e">
        <f t="shared" si="20"/>
        <v>#DIV/0!</v>
      </c>
      <c r="IL45" s="13" t="e">
        <f t="shared" si="20"/>
        <v>#DIV/0!</v>
      </c>
      <c r="IM45" s="13" t="e">
        <f t="shared" si="20"/>
        <v>#DIV/0!</v>
      </c>
      <c r="IN45" s="13" t="e">
        <f t="shared" si="20"/>
        <v>#DIV/0!</v>
      </c>
      <c r="IO45" s="13" t="e">
        <f t="shared" si="20"/>
        <v>#DIV/0!</v>
      </c>
      <c r="IP45" s="13" t="e">
        <f t="shared" si="20"/>
        <v>#DIV/0!</v>
      </c>
      <c r="IQ45" s="13" t="e">
        <f t="shared" si="20"/>
        <v>#DIV/0!</v>
      </c>
      <c r="IR45" s="13" t="e">
        <f t="shared" si="20"/>
        <v>#DIV/0!</v>
      </c>
      <c r="IS45" s="13" t="e">
        <f t="shared" si="20"/>
        <v>#DIV/0!</v>
      </c>
      <c r="IT45" s="13" t="e">
        <f t="shared" si="20"/>
        <v>#DIV/0!</v>
      </c>
      <c r="IU45" s="13" t="e">
        <f t="shared" si="20"/>
        <v>#DIV/0!</v>
      </c>
      <c r="IV45" s="13" t="e">
        <f t="shared" si="20"/>
        <v>#DIV/0!</v>
      </c>
    </row>
    <row r="46" spans="1:256" s="5" customFormat="1" ht="12.75">
      <c r="A46" s="14" t="s">
        <v>28</v>
      </c>
      <c r="B46" s="5" t="str">
        <f>IF(B45&gt;=3%,"Failed","Pass")</f>
        <v>Pass</v>
      </c>
      <c r="C46" s="5" t="str">
        <f aca="true" t="shared" si="21" ref="C46:AL46">IF(C45&gt;=3%,"Failed","Pass")</f>
        <v>Pass</v>
      </c>
      <c r="D46" s="5" t="str">
        <f t="shared" si="21"/>
        <v>Pass</v>
      </c>
      <c r="E46" s="5" t="str">
        <f t="shared" si="21"/>
        <v>Pass</v>
      </c>
      <c r="F46" s="5" t="str">
        <f t="shared" si="21"/>
        <v>Pass</v>
      </c>
      <c r="G46" s="5" t="str">
        <f t="shared" si="21"/>
        <v>Pass</v>
      </c>
      <c r="H46" s="5" t="str">
        <f t="shared" si="21"/>
        <v>Pass</v>
      </c>
      <c r="I46" s="5" t="str">
        <f t="shared" si="21"/>
        <v>Pass</v>
      </c>
      <c r="J46" s="5" t="str">
        <f t="shared" si="21"/>
        <v>Pass</v>
      </c>
      <c r="K46" s="5" t="str">
        <f t="shared" si="21"/>
        <v>Pass</v>
      </c>
      <c r="L46" s="5" t="str">
        <f t="shared" si="21"/>
        <v>Pass</v>
      </c>
      <c r="M46" s="5" t="str">
        <f t="shared" si="21"/>
        <v>Pass</v>
      </c>
      <c r="N46" s="5" t="str">
        <f t="shared" si="21"/>
        <v>Pass</v>
      </c>
      <c r="O46" s="5" t="str">
        <f t="shared" si="21"/>
        <v>Pass</v>
      </c>
      <c r="P46" s="5" t="str">
        <f t="shared" si="21"/>
        <v>Pass</v>
      </c>
      <c r="Q46" s="5" t="str">
        <f t="shared" si="21"/>
        <v>Pass</v>
      </c>
      <c r="R46" s="5" t="str">
        <f t="shared" si="21"/>
        <v>Pass</v>
      </c>
      <c r="S46" s="5" t="str">
        <f t="shared" si="21"/>
        <v>Pass</v>
      </c>
      <c r="T46" s="5" t="str">
        <f t="shared" si="21"/>
        <v>Pass</v>
      </c>
      <c r="U46" s="5" t="str">
        <f t="shared" si="21"/>
        <v>Pass</v>
      </c>
      <c r="V46" s="5" t="str">
        <f t="shared" si="21"/>
        <v>Pass</v>
      </c>
      <c r="W46" s="5" t="str">
        <f t="shared" si="21"/>
        <v>Pass</v>
      </c>
      <c r="X46" s="5" t="str">
        <f t="shared" si="21"/>
        <v>Pass</v>
      </c>
      <c r="Y46" s="5" t="str">
        <f t="shared" si="21"/>
        <v>Pass</v>
      </c>
      <c r="Z46" s="5" t="str">
        <f t="shared" si="21"/>
        <v>Pass</v>
      </c>
      <c r="AA46" s="5" t="str">
        <f t="shared" si="21"/>
        <v>Pass</v>
      </c>
      <c r="AB46" s="5" t="str">
        <f t="shared" si="21"/>
        <v>Pass</v>
      </c>
      <c r="AC46" s="5" t="str">
        <f t="shared" si="21"/>
        <v>Pass</v>
      </c>
      <c r="AD46" s="5" t="str">
        <f t="shared" si="21"/>
        <v>Pass</v>
      </c>
      <c r="AE46" s="5" t="str">
        <f t="shared" si="21"/>
        <v>Pass</v>
      </c>
      <c r="AF46" s="5" t="str">
        <f t="shared" si="21"/>
        <v>Pass</v>
      </c>
      <c r="AG46" s="5" t="str">
        <f t="shared" si="21"/>
        <v>Pass</v>
      </c>
      <c r="AH46" s="5" t="str">
        <f t="shared" si="21"/>
        <v>Pass</v>
      </c>
      <c r="AI46" s="5" t="str">
        <f t="shared" si="21"/>
        <v>Pass</v>
      </c>
      <c r="AJ46" s="5" t="str">
        <f t="shared" si="21"/>
        <v>Pass</v>
      </c>
      <c r="AK46" s="5" t="str">
        <f t="shared" si="21"/>
        <v>Pass</v>
      </c>
      <c r="AL46" s="5" t="str">
        <f t="shared" si="21"/>
        <v>Pass</v>
      </c>
      <c r="AM46" s="5" t="str">
        <f aca="true" t="shared" si="22" ref="AM46:CX46">IF(AM45&gt;=3%,"Failed","Pass")</f>
        <v>Pass</v>
      </c>
      <c r="AN46" s="5" t="str">
        <f t="shared" si="22"/>
        <v>Pass</v>
      </c>
      <c r="AO46" s="5" t="str">
        <f t="shared" si="22"/>
        <v>Pass</v>
      </c>
      <c r="AP46" s="5" t="str">
        <f t="shared" si="22"/>
        <v>Pass</v>
      </c>
      <c r="AQ46" s="5" t="str">
        <f t="shared" si="22"/>
        <v>Pass</v>
      </c>
      <c r="AR46" s="5" t="str">
        <f t="shared" si="22"/>
        <v>Pass</v>
      </c>
      <c r="AS46" s="5" t="str">
        <f t="shared" si="22"/>
        <v>Pass</v>
      </c>
      <c r="AT46" s="5" t="str">
        <f t="shared" si="22"/>
        <v>Pass</v>
      </c>
      <c r="AU46" s="5" t="str">
        <f t="shared" si="22"/>
        <v>Pass</v>
      </c>
      <c r="AV46" s="5" t="str">
        <f t="shared" si="22"/>
        <v>Pass</v>
      </c>
      <c r="AW46" s="5" t="str">
        <f t="shared" si="22"/>
        <v>Pass</v>
      </c>
      <c r="AX46" s="5" t="str">
        <f t="shared" si="22"/>
        <v>Pass</v>
      </c>
      <c r="AY46" s="5" t="str">
        <f t="shared" si="22"/>
        <v>Pass</v>
      </c>
      <c r="AZ46" s="5" t="str">
        <f t="shared" si="22"/>
        <v>Pass</v>
      </c>
      <c r="BA46" s="5" t="str">
        <f t="shared" si="22"/>
        <v>Pass</v>
      </c>
      <c r="BB46" s="5" t="str">
        <f t="shared" si="22"/>
        <v>Pass</v>
      </c>
      <c r="BC46" s="5" t="str">
        <f t="shared" si="22"/>
        <v>Pass</v>
      </c>
      <c r="BD46" s="5" t="str">
        <f t="shared" si="22"/>
        <v>Pass</v>
      </c>
      <c r="BE46" s="5" t="str">
        <f t="shared" si="22"/>
        <v>Pass</v>
      </c>
      <c r="BF46" s="5" t="str">
        <f t="shared" si="22"/>
        <v>Pass</v>
      </c>
      <c r="BG46" s="5" t="str">
        <f t="shared" si="22"/>
        <v>Pass</v>
      </c>
      <c r="BH46" s="5" t="str">
        <f t="shared" si="22"/>
        <v>Pass</v>
      </c>
      <c r="BI46" s="5" t="str">
        <f t="shared" si="22"/>
        <v>Pass</v>
      </c>
      <c r="BJ46" s="5" t="str">
        <f t="shared" si="22"/>
        <v>Pass</v>
      </c>
      <c r="BK46" s="5" t="str">
        <f t="shared" si="22"/>
        <v>Pass</v>
      </c>
      <c r="BL46" s="5" t="str">
        <f t="shared" si="22"/>
        <v>Pass</v>
      </c>
      <c r="BM46" s="5" t="str">
        <f t="shared" si="22"/>
        <v>Pass</v>
      </c>
      <c r="BN46" s="5" t="str">
        <f t="shared" si="22"/>
        <v>Pass</v>
      </c>
      <c r="BO46" s="5" t="str">
        <f t="shared" si="22"/>
        <v>Pass</v>
      </c>
      <c r="BP46" s="5" t="str">
        <f t="shared" si="22"/>
        <v>Pass</v>
      </c>
      <c r="BQ46" s="5" t="str">
        <f t="shared" si="22"/>
        <v>Pass</v>
      </c>
      <c r="BR46" s="5" t="str">
        <f t="shared" si="22"/>
        <v>Pass</v>
      </c>
      <c r="BS46" s="5" t="str">
        <f t="shared" si="22"/>
        <v>Pass</v>
      </c>
      <c r="BT46" s="5" t="str">
        <f t="shared" si="22"/>
        <v>Pass</v>
      </c>
      <c r="BU46" s="5" t="str">
        <f t="shared" si="22"/>
        <v>Pass</v>
      </c>
      <c r="BV46" s="5" t="str">
        <f t="shared" si="22"/>
        <v>Pass</v>
      </c>
      <c r="BW46" s="5" t="str">
        <f t="shared" si="22"/>
        <v>Pass</v>
      </c>
      <c r="BX46" s="5" t="str">
        <f t="shared" si="22"/>
        <v>Pass</v>
      </c>
      <c r="BY46" s="5" t="str">
        <f t="shared" si="22"/>
        <v>Pass</v>
      </c>
      <c r="BZ46" s="5" t="str">
        <f t="shared" si="22"/>
        <v>Pass</v>
      </c>
      <c r="CA46" s="5" t="str">
        <f t="shared" si="22"/>
        <v>Pass</v>
      </c>
      <c r="CB46" s="5" t="str">
        <f t="shared" si="22"/>
        <v>Pass</v>
      </c>
      <c r="CC46" s="5" t="str">
        <f t="shared" si="22"/>
        <v>Pass</v>
      </c>
      <c r="CD46" s="5" t="str">
        <f t="shared" si="22"/>
        <v>Pass</v>
      </c>
      <c r="CE46" s="5" t="str">
        <f t="shared" si="22"/>
        <v>Pass</v>
      </c>
      <c r="CF46" s="5" t="str">
        <f t="shared" si="22"/>
        <v>Pass</v>
      </c>
      <c r="CG46" s="5" t="str">
        <f t="shared" si="22"/>
        <v>Pass</v>
      </c>
      <c r="CH46" s="5" t="str">
        <f t="shared" si="22"/>
        <v>Pass</v>
      </c>
      <c r="CI46" s="5" t="str">
        <f t="shared" si="22"/>
        <v>Pass</v>
      </c>
      <c r="CJ46" s="5" t="str">
        <f t="shared" si="22"/>
        <v>Pass</v>
      </c>
      <c r="CK46" s="5" t="str">
        <f t="shared" si="22"/>
        <v>Pass</v>
      </c>
      <c r="CL46" s="5" t="str">
        <f t="shared" si="22"/>
        <v>Pass</v>
      </c>
      <c r="CM46" s="5" t="str">
        <f t="shared" si="22"/>
        <v>Pass</v>
      </c>
      <c r="CN46" s="5" t="str">
        <f t="shared" si="22"/>
        <v>Pass</v>
      </c>
      <c r="CO46" s="5" t="str">
        <f t="shared" si="22"/>
        <v>Pass</v>
      </c>
      <c r="CP46" s="5" t="str">
        <f t="shared" si="22"/>
        <v>Pass</v>
      </c>
      <c r="CQ46" s="5" t="str">
        <f t="shared" si="22"/>
        <v>Pass</v>
      </c>
      <c r="CR46" s="5" t="str">
        <f t="shared" si="22"/>
        <v>Pass</v>
      </c>
      <c r="CS46" s="5" t="str">
        <f t="shared" si="22"/>
        <v>Pass</v>
      </c>
      <c r="CT46" s="5" t="str">
        <f t="shared" si="22"/>
        <v>Pass</v>
      </c>
      <c r="CU46" s="5" t="str">
        <f t="shared" si="22"/>
        <v>Pass</v>
      </c>
      <c r="CV46" s="5" t="str">
        <f t="shared" si="22"/>
        <v>Pass</v>
      </c>
      <c r="CW46" s="5" t="str">
        <f t="shared" si="22"/>
        <v>Pass</v>
      </c>
      <c r="CX46" s="5" t="str">
        <f t="shared" si="22"/>
        <v>Pass</v>
      </c>
      <c r="CY46" s="5" t="str">
        <f aca="true" t="shared" si="23" ref="CY46:FJ46">IF(CY45&gt;=3%,"Failed","Pass")</f>
        <v>Pass</v>
      </c>
      <c r="CZ46" s="5" t="str">
        <f t="shared" si="23"/>
        <v>Pass</v>
      </c>
      <c r="DA46" s="5" t="str">
        <f>IF(DA45&gt;=3%,"Failed","Pass")</f>
        <v>Pass</v>
      </c>
      <c r="DB46" s="5" t="e">
        <f t="shared" si="23"/>
        <v>#DIV/0!</v>
      </c>
      <c r="DC46" s="5" t="e">
        <f t="shared" si="23"/>
        <v>#DIV/0!</v>
      </c>
      <c r="DD46" s="5" t="e">
        <f t="shared" si="23"/>
        <v>#DIV/0!</v>
      </c>
      <c r="DE46" s="5" t="e">
        <f t="shared" si="23"/>
        <v>#DIV/0!</v>
      </c>
      <c r="DF46" s="5" t="e">
        <f t="shared" si="23"/>
        <v>#DIV/0!</v>
      </c>
      <c r="DG46" s="5" t="e">
        <f t="shared" si="23"/>
        <v>#DIV/0!</v>
      </c>
      <c r="DH46" s="5" t="e">
        <f t="shared" si="23"/>
        <v>#DIV/0!</v>
      </c>
      <c r="DI46" s="5" t="e">
        <f t="shared" si="23"/>
        <v>#DIV/0!</v>
      </c>
      <c r="DJ46" s="5" t="e">
        <f t="shared" si="23"/>
        <v>#DIV/0!</v>
      </c>
      <c r="DK46" s="5" t="e">
        <f t="shared" si="23"/>
        <v>#DIV/0!</v>
      </c>
      <c r="DL46" s="5" t="e">
        <f t="shared" si="23"/>
        <v>#DIV/0!</v>
      </c>
      <c r="DM46" s="5" t="e">
        <f t="shared" si="23"/>
        <v>#DIV/0!</v>
      </c>
      <c r="DN46" s="5" t="e">
        <f t="shared" si="23"/>
        <v>#DIV/0!</v>
      </c>
      <c r="DO46" s="5" t="e">
        <f t="shared" si="23"/>
        <v>#DIV/0!</v>
      </c>
      <c r="DP46" s="5" t="e">
        <f t="shared" si="23"/>
        <v>#DIV/0!</v>
      </c>
      <c r="DQ46" s="5" t="e">
        <f t="shared" si="23"/>
        <v>#DIV/0!</v>
      </c>
      <c r="DR46" s="5" t="e">
        <f t="shared" si="23"/>
        <v>#DIV/0!</v>
      </c>
      <c r="DS46" s="5" t="e">
        <f t="shared" si="23"/>
        <v>#DIV/0!</v>
      </c>
      <c r="DT46" s="5" t="e">
        <f t="shared" si="23"/>
        <v>#DIV/0!</v>
      </c>
      <c r="DU46" s="5" t="e">
        <f t="shared" si="23"/>
        <v>#DIV/0!</v>
      </c>
      <c r="DV46" s="5" t="e">
        <f t="shared" si="23"/>
        <v>#DIV/0!</v>
      </c>
      <c r="DW46" s="5" t="e">
        <f t="shared" si="23"/>
        <v>#DIV/0!</v>
      </c>
      <c r="DX46" s="5" t="e">
        <f t="shared" si="23"/>
        <v>#DIV/0!</v>
      </c>
      <c r="DY46" s="5" t="e">
        <f t="shared" si="23"/>
        <v>#DIV/0!</v>
      </c>
      <c r="DZ46" s="5" t="e">
        <f t="shared" si="23"/>
        <v>#DIV/0!</v>
      </c>
      <c r="EA46" s="5" t="e">
        <f t="shared" si="23"/>
        <v>#DIV/0!</v>
      </c>
      <c r="EB46" s="5" t="e">
        <f t="shared" si="23"/>
        <v>#DIV/0!</v>
      </c>
      <c r="EC46" s="5" t="e">
        <f t="shared" si="23"/>
        <v>#DIV/0!</v>
      </c>
      <c r="ED46" s="5" t="e">
        <f t="shared" si="23"/>
        <v>#DIV/0!</v>
      </c>
      <c r="EE46" s="5" t="e">
        <f t="shared" si="23"/>
        <v>#DIV/0!</v>
      </c>
      <c r="EF46" s="5" t="e">
        <f t="shared" si="23"/>
        <v>#DIV/0!</v>
      </c>
      <c r="EG46" s="5" t="e">
        <f t="shared" si="23"/>
        <v>#DIV/0!</v>
      </c>
      <c r="EH46" s="5" t="e">
        <f t="shared" si="23"/>
        <v>#DIV/0!</v>
      </c>
      <c r="EI46" s="5" t="e">
        <f t="shared" si="23"/>
        <v>#DIV/0!</v>
      </c>
      <c r="EJ46" s="5" t="e">
        <f t="shared" si="23"/>
        <v>#DIV/0!</v>
      </c>
      <c r="EK46" s="5" t="e">
        <f t="shared" si="23"/>
        <v>#DIV/0!</v>
      </c>
      <c r="EL46" s="5" t="e">
        <f t="shared" si="23"/>
        <v>#DIV/0!</v>
      </c>
      <c r="EM46" s="5" t="e">
        <f t="shared" si="23"/>
        <v>#DIV/0!</v>
      </c>
      <c r="EN46" s="5" t="e">
        <f t="shared" si="23"/>
        <v>#DIV/0!</v>
      </c>
      <c r="EO46" s="5" t="e">
        <f t="shared" si="23"/>
        <v>#DIV/0!</v>
      </c>
      <c r="EP46" s="5" t="e">
        <f t="shared" si="23"/>
        <v>#DIV/0!</v>
      </c>
      <c r="EQ46" s="5" t="e">
        <f t="shared" si="23"/>
        <v>#DIV/0!</v>
      </c>
      <c r="ER46" s="5" t="e">
        <f t="shared" si="23"/>
        <v>#DIV/0!</v>
      </c>
      <c r="ES46" s="5" t="e">
        <f t="shared" si="23"/>
        <v>#DIV/0!</v>
      </c>
      <c r="ET46" s="5" t="e">
        <f t="shared" si="23"/>
        <v>#DIV/0!</v>
      </c>
      <c r="EU46" s="5" t="e">
        <f t="shared" si="23"/>
        <v>#DIV/0!</v>
      </c>
      <c r="EV46" s="5" t="e">
        <f t="shared" si="23"/>
        <v>#DIV/0!</v>
      </c>
      <c r="EW46" s="5" t="e">
        <f t="shared" si="23"/>
        <v>#DIV/0!</v>
      </c>
      <c r="EX46" s="5" t="e">
        <f t="shared" si="23"/>
        <v>#DIV/0!</v>
      </c>
      <c r="EY46" s="5" t="e">
        <f t="shared" si="23"/>
        <v>#DIV/0!</v>
      </c>
      <c r="EZ46" s="5" t="e">
        <f t="shared" si="23"/>
        <v>#DIV/0!</v>
      </c>
      <c r="FA46" s="5" t="e">
        <f t="shared" si="23"/>
        <v>#DIV/0!</v>
      </c>
      <c r="FB46" s="5" t="e">
        <f t="shared" si="23"/>
        <v>#DIV/0!</v>
      </c>
      <c r="FC46" s="5" t="e">
        <f t="shared" si="23"/>
        <v>#DIV/0!</v>
      </c>
      <c r="FD46" s="5" t="e">
        <f t="shared" si="23"/>
        <v>#DIV/0!</v>
      </c>
      <c r="FE46" s="5" t="e">
        <f t="shared" si="23"/>
        <v>#DIV/0!</v>
      </c>
      <c r="FF46" s="5" t="e">
        <f t="shared" si="23"/>
        <v>#DIV/0!</v>
      </c>
      <c r="FG46" s="5" t="e">
        <f t="shared" si="23"/>
        <v>#DIV/0!</v>
      </c>
      <c r="FH46" s="5" t="e">
        <f t="shared" si="23"/>
        <v>#DIV/0!</v>
      </c>
      <c r="FI46" s="5" t="e">
        <f t="shared" si="23"/>
        <v>#DIV/0!</v>
      </c>
      <c r="FJ46" s="5" t="e">
        <f t="shared" si="23"/>
        <v>#DIV/0!</v>
      </c>
      <c r="FK46" s="5" t="e">
        <f aca="true" t="shared" si="24" ref="FK46:HV46">IF(FK45&gt;=3%,"Failed","Pass")</f>
        <v>#DIV/0!</v>
      </c>
      <c r="FL46" s="5" t="e">
        <f t="shared" si="24"/>
        <v>#DIV/0!</v>
      </c>
      <c r="FM46" s="5" t="e">
        <f t="shared" si="24"/>
        <v>#DIV/0!</v>
      </c>
      <c r="FN46" s="5" t="e">
        <f t="shared" si="24"/>
        <v>#DIV/0!</v>
      </c>
      <c r="FO46" s="5" t="e">
        <f t="shared" si="24"/>
        <v>#DIV/0!</v>
      </c>
      <c r="FP46" s="5" t="e">
        <f t="shared" si="24"/>
        <v>#DIV/0!</v>
      </c>
      <c r="FQ46" s="5" t="e">
        <f t="shared" si="24"/>
        <v>#DIV/0!</v>
      </c>
      <c r="FR46" s="5" t="e">
        <f t="shared" si="24"/>
        <v>#DIV/0!</v>
      </c>
      <c r="FS46" s="5" t="e">
        <f t="shared" si="24"/>
        <v>#DIV/0!</v>
      </c>
      <c r="FT46" s="5" t="e">
        <f t="shared" si="24"/>
        <v>#DIV/0!</v>
      </c>
      <c r="FU46" s="5" t="e">
        <f t="shared" si="24"/>
        <v>#DIV/0!</v>
      </c>
      <c r="FV46" s="5" t="e">
        <f t="shared" si="24"/>
        <v>#DIV/0!</v>
      </c>
      <c r="FW46" s="5" t="e">
        <f t="shared" si="24"/>
        <v>#DIV/0!</v>
      </c>
      <c r="FX46" s="5" t="e">
        <f t="shared" si="24"/>
        <v>#DIV/0!</v>
      </c>
      <c r="FY46" s="5" t="e">
        <f t="shared" si="24"/>
        <v>#DIV/0!</v>
      </c>
      <c r="FZ46" s="5" t="e">
        <f t="shared" si="24"/>
        <v>#DIV/0!</v>
      </c>
      <c r="GA46" s="5" t="e">
        <f t="shared" si="24"/>
        <v>#DIV/0!</v>
      </c>
      <c r="GB46" s="5" t="e">
        <f t="shared" si="24"/>
        <v>#DIV/0!</v>
      </c>
      <c r="GC46" s="5" t="e">
        <f t="shared" si="24"/>
        <v>#DIV/0!</v>
      </c>
      <c r="GD46" s="5" t="e">
        <f t="shared" si="24"/>
        <v>#DIV/0!</v>
      </c>
      <c r="GE46" s="5" t="e">
        <f t="shared" si="24"/>
        <v>#DIV/0!</v>
      </c>
      <c r="GF46" s="5" t="e">
        <f t="shared" si="24"/>
        <v>#DIV/0!</v>
      </c>
      <c r="GG46" s="5" t="e">
        <f t="shared" si="24"/>
        <v>#DIV/0!</v>
      </c>
      <c r="GH46" s="5" t="e">
        <f t="shared" si="24"/>
        <v>#DIV/0!</v>
      </c>
      <c r="GI46" s="5" t="e">
        <f t="shared" si="24"/>
        <v>#DIV/0!</v>
      </c>
      <c r="GJ46" s="5" t="e">
        <f t="shared" si="24"/>
        <v>#DIV/0!</v>
      </c>
      <c r="GK46" s="5" t="e">
        <f t="shared" si="24"/>
        <v>#DIV/0!</v>
      </c>
      <c r="GL46" s="5" t="e">
        <f t="shared" si="24"/>
        <v>#DIV/0!</v>
      </c>
      <c r="GM46" s="5" t="e">
        <f t="shared" si="24"/>
        <v>#DIV/0!</v>
      </c>
      <c r="GN46" s="5" t="e">
        <f t="shared" si="24"/>
        <v>#DIV/0!</v>
      </c>
      <c r="GO46" s="5" t="e">
        <f t="shared" si="24"/>
        <v>#DIV/0!</v>
      </c>
      <c r="GP46" s="5" t="e">
        <f t="shared" si="24"/>
        <v>#DIV/0!</v>
      </c>
      <c r="GQ46" s="5" t="e">
        <f t="shared" si="24"/>
        <v>#DIV/0!</v>
      </c>
      <c r="GR46" s="5" t="e">
        <f t="shared" si="24"/>
        <v>#DIV/0!</v>
      </c>
      <c r="GS46" s="5" t="e">
        <f t="shared" si="24"/>
        <v>#DIV/0!</v>
      </c>
      <c r="GT46" s="5" t="e">
        <f t="shared" si="24"/>
        <v>#DIV/0!</v>
      </c>
      <c r="GU46" s="5" t="e">
        <f t="shared" si="24"/>
        <v>#DIV/0!</v>
      </c>
      <c r="GV46" s="5" t="e">
        <f t="shared" si="24"/>
        <v>#DIV/0!</v>
      </c>
      <c r="GW46" s="5" t="e">
        <f t="shared" si="24"/>
        <v>#DIV/0!</v>
      </c>
      <c r="GX46" s="5" t="e">
        <f t="shared" si="24"/>
        <v>#DIV/0!</v>
      </c>
      <c r="GY46" s="5" t="e">
        <f t="shared" si="24"/>
        <v>#DIV/0!</v>
      </c>
      <c r="GZ46" s="5" t="e">
        <f t="shared" si="24"/>
        <v>#DIV/0!</v>
      </c>
      <c r="HA46" s="5" t="e">
        <f t="shared" si="24"/>
        <v>#DIV/0!</v>
      </c>
      <c r="HB46" s="5" t="e">
        <f t="shared" si="24"/>
        <v>#DIV/0!</v>
      </c>
      <c r="HC46" s="5" t="e">
        <f t="shared" si="24"/>
        <v>#DIV/0!</v>
      </c>
      <c r="HD46" s="5" t="e">
        <f t="shared" si="24"/>
        <v>#DIV/0!</v>
      </c>
      <c r="HE46" s="5" t="e">
        <f t="shared" si="24"/>
        <v>#DIV/0!</v>
      </c>
      <c r="HF46" s="5" t="e">
        <f t="shared" si="24"/>
        <v>#DIV/0!</v>
      </c>
      <c r="HG46" s="5" t="e">
        <f t="shared" si="24"/>
        <v>#DIV/0!</v>
      </c>
      <c r="HH46" s="5" t="e">
        <f t="shared" si="24"/>
        <v>#DIV/0!</v>
      </c>
      <c r="HI46" s="5" t="e">
        <f t="shared" si="24"/>
        <v>#DIV/0!</v>
      </c>
      <c r="HJ46" s="5" t="e">
        <f t="shared" si="24"/>
        <v>#DIV/0!</v>
      </c>
      <c r="HK46" s="5" t="e">
        <f t="shared" si="24"/>
        <v>#DIV/0!</v>
      </c>
      <c r="HL46" s="5" t="e">
        <f t="shared" si="24"/>
        <v>#DIV/0!</v>
      </c>
      <c r="HM46" s="5" t="e">
        <f t="shared" si="24"/>
        <v>#DIV/0!</v>
      </c>
      <c r="HN46" s="5" t="e">
        <f t="shared" si="24"/>
        <v>#DIV/0!</v>
      </c>
      <c r="HO46" s="5" t="e">
        <f t="shared" si="24"/>
        <v>#DIV/0!</v>
      </c>
      <c r="HP46" s="5" t="e">
        <f t="shared" si="24"/>
        <v>#DIV/0!</v>
      </c>
      <c r="HQ46" s="5" t="e">
        <f t="shared" si="24"/>
        <v>#DIV/0!</v>
      </c>
      <c r="HR46" s="5" t="e">
        <f t="shared" si="24"/>
        <v>#DIV/0!</v>
      </c>
      <c r="HS46" s="5" t="e">
        <f t="shared" si="24"/>
        <v>#DIV/0!</v>
      </c>
      <c r="HT46" s="5" t="e">
        <f t="shared" si="24"/>
        <v>#DIV/0!</v>
      </c>
      <c r="HU46" s="5" t="e">
        <f t="shared" si="24"/>
        <v>#DIV/0!</v>
      </c>
      <c r="HV46" s="5" t="e">
        <f t="shared" si="24"/>
        <v>#DIV/0!</v>
      </c>
      <c r="HW46" s="5" t="e">
        <f aca="true" t="shared" si="25" ref="HW46:IV46">IF(HW45&gt;=3%,"Failed","Pass")</f>
        <v>#DIV/0!</v>
      </c>
      <c r="HX46" s="5" t="e">
        <f t="shared" si="25"/>
        <v>#DIV/0!</v>
      </c>
      <c r="HY46" s="5" t="e">
        <f t="shared" si="25"/>
        <v>#DIV/0!</v>
      </c>
      <c r="HZ46" s="5" t="e">
        <f t="shared" si="25"/>
        <v>#DIV/0!</v>
      </c>
      <c r="IA46" s="5" t="e">
        <f t="shared" si="25"/>
        <v>#DIV/0!</v>
      </c>
      <c r="IB46" s="5" t="e">
        <f t="shared" si="25"/>
        <v>#DIV/0!</v>
      </c>
      <c r="IC46" s="5" t="e">
        <f t="shared" si="25"/>
        <v>#DIV/0!</v>
      </c>
      <c r="ID46" s="5" t="e">
        <f t="shared" si="25"/>
        <v>#DIV/0!</v>
      </c>
      <c r="IE46" s="5" t="e">
        <f t="shared" si="25"/>
        <v>#DIV/0!</v>
      </c>
      <c r="IF46" s="5" t="e">
        <f t="shared" si="25"/>
        <v>#DIV/0!</v>
      </c>
      <c r="IG46" s="5" t="e">
        <f t="shared" si="25"/>
        <v>#DIV/0!</v>
      </c>
      <c r="IH46" s="5" t="e">
        <f t="shared" si="25"/>
        <v>#DIV/0!</v>
      </c>
      <c r="II46" s="5" t="e">
        <f t="shared" si="25"/>
        <v>#DIV/0!</v>
      </c>
      <c r="IJ46" s="5" t="e">
        <f t="shared" si="25"/>
        <v>#DIV/0!</v>
      </c>
      <c r="IK46" s="5" t="e">
        <f t="shared" si="25"/>
        <v>#DIV/0!</v>
      </c>
      <c r="IL46" s="5" t="e">
        <f t="shared" si="25"/>
        <v>#DIV/0!</v>
      </c>
      <c r="IM46" s="5" t="e">
        <f t="shared" si="25"/>
        <v>#DIV/0!</v>
      </c>
      <c r="IN46" s="5" t="e">
        <f t="shared" si="25"/>
        <v>#DIV/0!</v>
      </c>
      <c r="IO46" s="5" t="e">
        <f t="shared" si="25"/>
        <v>#DIV/0!</v>
      </c>
      <c r="IP46" s="5" t="e">
        <f t="shared" si="25"/>
        <v>#DIV/0!</v>
      </c>
      <c r="IQ46" s="5" t="e">
        <f t="shared" si="25"/>
        <v>#DIV/0!</v>
      </c>
      <c r="IR46" s="5" t="e">
        <f t="shared" si="25"/>
        <v>#DIV/0!</v>
      </c>
      <c r="IS46" s="5" t="e">
        <f t="shared" si="25"/>
        <v>#DIV/0!</v>
      </c>
      <c r="IT46" s="5" t="e">
        <f t="shared" si="25"/>
        <v>#DIV/0!</v>
      </c>
      <c r="IU46" s="5" t="e">
        <f t="shared" si="25"/>
        <v>#DIV/0!</v>
      </c>
      <c r="IV46" s="5" t="e">
        <f t="shared" si="25"/>
        <v>#DIV/0!</v>
      </c>
    </row>
    <row r="47" s="3" customFormat="1" ht="12.75">
      <c r="A47" s="15"/>
    </row>
    <row r="48" spans="1:113" s="4" customFormat="1" ht="12.75">
      <c r="A48" s="16" t="s">
        <v>58</v>
      </c>
      <c r="B48" s="4">
        <f>1.25*((B52+(B53)*B54))</f>
        <v>167134.87711</v>
      </c>
      <c r="C48" s="4">
        <f>1.25*((C52+((B53+C53)*C54))/2)</f>
        <v>167401.98057500002</v>
      </c>
      <c r="D48" s="4">
        <f>1.25*((D52+((C53+D53)*D54)))</f>
        <v>335181.14677999995</v>
      </c>
      <c r="E48" s="4">
        <f>1.25*((E52+((D53+E53)*E54))/2)</f>
        <v>168801.64341</v>
      </c>
      <c r="F48" s="4">
        <f>1.25*((F52+((E53+F53)*F54)))</f>
        <v>337113.71469</v>
      </c>
      <c r="G48" s="4">
        <f>1.25*((G52+((F53+G53)*G54))/2)</f>
        <v>169424.382805</v>
      </c>
      <c r="H48" s="4">
        <f>1.25*((H52+((G53+H53)*H54)))</f>
        <v>338925.63840000005</v>
      </c>
      <c r="I48" s="4">
        <f>1.25*((I52+((H53+I53)*I54))/2)</f>
        <v>170321.35876</v>
      </c>
      <c r="J48" s="4">
        <f>1.25*((J52+((I53+J53)*J54)))</f>
        <v>340851.47233</v>
      </c>
      <c r="K48" s="4">
        <f>1.25*((K52+((J53+K53)*K54))/2)</f>
        <v>171319.134735</v>
      </c>
      <c r="L48" s="4">
        <f>1.25*((L52+((K53+L53)*L54)))</f>
        <v>342730.63469</v>
      </c>
      <c r="M48" s="4">
        <f>1.25*((M52+((L53+M53)*M54))/2)</f>
        <v>172203.11201</v>
      </c>
      <c r="N48" s="4">
        <f>1.25*((N52+((M53+N53)*N54)))</f>
        <v>344462.57680000004</v>
      </c>
      <c r="O48" s="4">
        <f>1.25*((O52+((N53+O53)*O54))/2)</f>
        <v>173163.17872</v>
      </c>
      <c r="P48" s="4">
        <f>1.25*((P52+((O53+P53)*P54)))</f>
        <v>346604.45904</v>
      </c>
      <c r="Q48" s="4">
        <f>1.25*((Q52+((P53+Q53)*Q54))/2)</f>
        <v>174188.71088</v>
      </c>
      <c r="R48" s="4">
        <f>1.25*((R52+((Q53+R53)*R54)))</f>
        <v>348485.54123000003</v>
      </c>
      <c r="S48" s="4">
        <f>1.25*((S52+((R53+S53)*S54))/2)</f>
        <v>175159.05015</v>
      </c>
      <c r="T48" s="4">
        <f>1.25*((T52+((S53+T53)*T54)))</f>
        <v>350523.85213</v>
      </c>
      <c r="U48" s="4">
        <f>1.25*((U52+((T53+U53)*U54))/2)</f>
        <v>176148.41627000002</v>
      </c>
      <c r="V48" s="4">
        <f>1.25*((V52+((U53+V53)*V54)))</f>
        <v>352405.24085999996</v>
      </c>
      <c r="W48" s="4">
        <f>1.25*((W52+((V53+W53)*W54))/2)</f>
        <v>177109.49773</v>
      </c>
      <c r="X48" s="4">
        <f>1.25*((X52+((W53+X53)*X54)))</f>
        <v>354366.85433</v>
      </c>
      <c r="Y48" s="4">
        <f>1.25*((Y52+((X53+Y53)*Y54))/2)</f>
        <v>178055.65782000002</v>
      </c>
      <c r="Z48" s="4">
        <f>1.25*((Z52+((Y53+Z53)*Z54)))</f>
        <v>356194.35604</v>
      </c>
      <c r="AA48" s="4">
        <f>1.25*((AA52+((Z53+AA53)*AA54))/2)</f>
        <v>179059.939415</v>
      </c>
      <c r="AB48" s="4">
        <f>1.25*((AB52+((AA53+AB53)*AB54)))</f>
        <v>358405.40255</v>
      </c>
      <c r="AC48" s="4">
        <f>1.25*((AC52+((AB53+AC53)*AC54))/2)</f>
        <v>180491.983465</v>
      </c>
      <c r="AD48" s="4">
        <f>1.25*((AD52+((AC53+AD53)*AD54)))</f>
        <v>360296.55375</v>
      </c>
      <c r="AE48" s="4">
        <f>1.25*((AE52+((AD53+AE53)*AE54))/2)</f>
        <v>181132.95016</v>
      </c>
      <c r="AF48" s="4">
        <f>1.25*((AF52+((AE53+AF53)*AF54)))</f>
        <v>363285.35426000005</v>
      </c>
      <c r="AG48" s="4">
        <f>1.25*((AG52+((AF53+AG53)*AG54))/2)</f>
        <v>182100.92803</v>
      </c>
      <c r="AH48" s="4">
        <f>1.25*((AH52+((AG53+AH53)*AH54)))</f>
        <v>364228.20024000003</v>
      </c>
      <c r="AI48" s="4">
        <f>1.25*((AI52+((AH53+AI53)*AI54))/2)</f>
        <v>183049.42189</v>
      </c>
      <c r="AJ48" s="4">
        <f>1.25*((AJ52+((AI53+AJ53)*AJ54)))</f>
        <v>366282.43366000004</v>
      </c>
      <c r="AK48" s="4">
        <f>1.25*((AK52+((AJ53+AK53)*AK54))/2)</f>
        <v>184018.36605</v>
      </c>
      <c r="AL48" s="4">
        <f>1.25*((AL52+((AK53+AL53)*AL54)))</f>
        <v>368056.68925</v>
      </c>
      <c r="AM48" s="4">
        <f>1.25*((AM52+((AL53+AM53)*AM54))/2)</f>
        <v>185026.19019500003</v>
      </c>
      <c r="AN48" s="4">
        <f>1.25*((AN52+((AM53+AN53)*AN54)))</f>
        <v>370376.23</v>
      </c>
      <c r="AO48" s="4">
        <f>1.25*((AO52+((AN53+AO53)*AO54))/2)</f>
        <v>186079.7785</v>
      </c>
      <c r="AP48" s="4">
        <f>1.25*((AP52+((AO53+AP53)*AP54)))</f>
        <v>372167.666</v>
      </c>
      <c r="AQ48" s="4">
        <f>1.25*((AQ52+((AP53+AQ53)*AQ54))/2)</f>
        <v>187090.93300000002</v>
      </c>
      <c r="AR48" s="4">
        <f>1.25*((AR52+((AQ53+AR53)*AR54)))</f>
        <v>374518.32749</v>
      </c>
      <c r="AS48" s="4">
        <f>1.25*((AS52+((AR53+AS53)*AS54))/2)</f>
        <v>188082.19155</v>
      </c>
      <c r="AT48" s="4">
        <f>1.25*((AT52+((AS53+AT53)*AT54)))</f>
        <v>375099.23574000003</v>
      </c>
      <c r="AU48" s="4">
        <f>1.25*((AU52+((AT53+AU53)*AU54))/2)</f>
        <v>188781.069485</v>
      </c>
      <c r="AV48" s="4">
        <f>1.25*((AV52+((AU53+AV53)*AV54)))</f>
        <v>380206.1929</v>
      </c>
      <c r="AW48" s="4">
        <f>1.25*((AW52+((AV53+AW53)*AW54))/2)</f>
        <v>190776.14428500002</v>
      </c>
      <c r="AX48" s="4">
        <f>1.25*((AX52+((AW53+AX53)*AX54)))</f>
        <v>380062.85501</v>
      </c>
      <c r="AY48" s="4">
        <f>1.25*((AY52+((AX53+AY53)*AY54))/2)</f>
        <v>191097.212215</v>
      </c>
      <c r="AZ48" s="4">
        <f>1.25*((AZ52+((AY53+AZ53)*AZ54)))</f>
        <v>382598.27118000004</v>
      </c>
      <c r="BA48" s="4">
        <f>1.25*((BA52+((AZ53+BA53)*BA54))/2)</f>
        <v>192220.048625</v>
      </c>
      <c r="BB48" s="4">
        <f>1.25*((BB52+((BA53+BB53)*BB54)))</f>
        <v>384475.47952</v>
      </c>
      <c r="BC48" s="4">
        <f>1.25*((BC52+((BB53+BC53)*BC54))/2)</f>
        <v>193336.532305</v>
      </c>
      <c r="BD48" s="4">
        <f>1.25*((BD52+((BC53+BD53)*BD54)))</f>
        <v>387105.73647</v>
      </c>
      <c r="BE48" s="4">
        <f>1.25*((BE52+((BD53+BE53)*BE54))/2)</f>
        <v>194486.90642</v>
      </c>
      <c r="BF48" s="4">
        <f>1.25*((BF52+((BE53+BF53)*BF54)))</f>
        <v>389020.95475000003</v>
      </c>
      <c r="BG48" s="4">
        <f>1.25*((BG52+((BF53+BG53)*BG54))/2)</f>
        <v>195684.496755</v>
      </c>
      <c r="BH48" s="4">
        <f>1.25*((BH52+((BG53+BH53)*BH54)))</f>
        <v>392028.60342</v>
      </c>
      <c r="BI48" s="4">
        <f>1.25*((BI52+((BH53+BI53)*BI54))/2)</f>
        <v>197017.42654999997</v>
      </c>
      <c r="BJ48" s="4">
        <f>1.25*((BJ52+((BI53+BJ53)*BJ54)))</f>
        <v>394038.07444</v>
      </c>
      <c r="BK48" s="4">
        <f>1.25*((BK52+((BJ53+BK53)*BK54))/2)</f>
        <v>198002.938015</v>
      </c>
      <c r="BL48" s="4">
        <f>1.25*((BL52+((BK53+BL53)*BL54)))</f>
        <v>396199.1824</v>
      </c>
      <c r="BM48" s="4">
        <f>1.25*((BM52+((BL53+BM53)*BM54))/2)</f>
        <v>199089.14283499998</v>
      </c>
      <c r="BN48" s="4">
        <f>1.25*((BN52+((BM53+BN53)*BN54)))</f>
        <v>398269.42712</v>
      </c>
      <c r="BO48" s="4">
        <f>1.25*((BO52+((BN53+BO53)*BO54))/2)</f>
        <v>200297.70436499998</v>
      </c>
      <c r="BP48" s="4">
        <f>1.25*((BP52+((BO53+BP53)*BP54)))</f>
        <v>401391.53021</v>
      </c>
      <c r="BQ48" s="4">
        <f>1.25*((BQ52+((BP53+BQ53)*BQ54))/2)</f>
        <v>201837.83401</v>
      </c>
      <c r="BR48" s="4">
        <f>1.25*((BR52+((BQ53+BR53)*BR54)))</f>
        <v>403784.51836</v>
      </c>
      <c r="BS48" s="4">
        <f>1.25*((BS52+((BR53+BS53)*BS54))/2)</f>
        <v>202948.20425999997</v>
      </c>
      <c r="BT48" s="4">
        <f>1.25*((BT52+((BS53+BT53)*BT54)))</f>
        <v>406937.73609</v>
      </c>
      <c r="BU48" s="4">
        <f>1.25*((BU52+((BT53+BU53)*BU54))/2)</f>
        <v>204804.83675</v>
      </c>
      <c r="BV48" s="4">
        <f>1.25*((BV52+((BU53+BV53)*BV54)))</f>
        <v>406242.06675</v>
      </c>
      <c r="BW48" s="4">
        <f>1.25*((BW52+((BV53+BW53)*BW54))/2)</f>
        <v>204255.03893500002</v>
      </c>
      <c r="BX48" s="4">
        <f>1.25*((BX52+((BW53+BX53)*BX54)))</f>
        <v>412342.38172999996</v>
      </c>
      <c r="BY48" s="4">
        <f>1.25*((BY52+((BX53+BY53)*BY54))/2)</f>
        <v>207161.69771500002</v>
      </c>
      <c r="BZ48" s="4">
        <f>1.25*((BZ52+((BY53+BZ53)*BZ54)))</f>
        <v>414326.47314</v>
      </c>
      <c r="CA48" s="4">
        <f>1.25*((CA52+((BZ53+CA53)*CA54))/2)</f>
        <v>208370.46133</v>
      </c>
      <c r="CB48" s="4">
        <f>1.25*((CB52+((CA53+CB53)*CB54)))</f>
        <v>417418.90660999995</v>
      </c>
      <c r="CC48" s="4">
        <f>1.25*((CC52+((CB53+CC53)*CC54))/2)</f>
        <v>209750.59551999997</v>
      </c>
      <c r="CD48" s="4">
        <f>1.25*((CD52+((CC53+CD53)*CD54)))</f>
        <v>419505.08123999997</v>
      </c>
      <c r="CE48" s="4">
        <f>1.25*((CE52+((CD53+CE53)*CE54))/2)</f>
        <v>210860.67694</v>
      </c>
      <c r="CF48" s="4">
        <f>1.25*((CF52+((CE53+CF53)*CF54)))</f>
        <v>422098.77006</v>
      </c>
      <c r="CG48" s="4">
        <f>1.25*((CG52+((CF53+CG53)*CG54))/2)</f>
        <v>212061.13619</v>
      </c>
      <c r="CH48" s="4">
        <f>1.25*((CH52+((CG53+CH53)*CH54)))</f>
        <v>424129.86516</v>
      </c>
      <c r="CI48" s="4">
        <f>1.25*((CI52+((CH53+CI53)*CI54))/2)</f>
        <v>212973.93832000002</v>
      </c>
      <c r="CJ48" s="4">
        <f>1.25*((CJ52+((CI53+CJ53)*CJ54)))</f>
        <v>425818.01392</v>
      </c>
      <c r="CK48" s="4">
        <f>1.25*((CK52+((CJ53+CK53)*CK54))/2)</f>
        <v>213885.88196</v>
      </c>
      <c r="CL48" s="4">
        <f>1.25*((CL52+((CK53+CL53)*CL54)))</f>
        <v>427771.76392</v>
      </c>
      <c r="CM48" s="4">
        <f>1.25*((CM52+((CL53+CM53)*CM54))/2)</f>
        <v>214784.269375</v>
      </c>
      <c r="CN48" s="4">
        <f>1.25*((CN52+((CM53+CN53)*CN54)))</f>
        <v>429402.81358</v>
      </c>
      <c r="CO48" s="4">
        <f>1.25*((CO52+((CN53+CO53)*CO54))/2)</f>
        <v>215687.10758</v>
      </c>
      <c r="CP48" s="4">
        <f>1.25*((CP52+((CO53+CP53)*CP54)))</f>
        <v>431374.36673999997</v>
      </c>
      <c r="CQ48" s="4">
        <f>1.25*((CQ52+((CP53+CQ53)*CQ54))/2)</f>
        <v>216594.04664000002</v>
      </c>
      <c r="CR48" s="4">
        <f>1.25*((CR52+((CQ53+CR53)*CR54)))</f>
        <v>433020.56982000003</v>
      </c>
      <c r="CS48" s="4">
        <f>1.25*((CS52+((CR53+CS53)*CS54))/2)</f>
        <v>217506.53491000002</v>
      </c>
      <c r="CT48" s="4">
        <f>1.25*((CT52+((CS53+CT53)*CT54)))</f>
        <v>434948.51741</v>
      </c>
      <c r="CU48" s="4">
        <f>1.25*((CU52+((CT53+CU53)*CU54))/2)</f>
        <v>218212.19357499998</v>
      </c>
      <c r="CV48" s="4">
        <f>1.25*((CV52+((CU53+CV53)*CV54)))</f>
        <v>435962.30929999996</v>
      </c>
      <c r="CW48" s="4">
        <f>1.25*((CW52+((CV53+CW53)*CW54))/2)</f>
        <v>218905.96538500002</v>
      </c>
      <c r="CX48" s="4">
        <f>1.25*((CX52+((CW53+CX53)*CX54)))</f>
        <v>437651.55224</v>
      </c>
      <c r="CY48" s="4">
        <f>1.25*((CY52+((CX53+CY53)*CY54))/2)</f>
        <v>219837.02612</v>
      </c>
      <c r="CZ48" s="4">
        <f>1.25*((CZ52+((CY53+CZ53)*CZ54)))</f>
        <v>439674.05224</v>
      </c>
      <c r="DA48" s="4">
        <f>1.25*((DA52+((CZ53+DA53)*DA54))/2)</f>
        <v>212777.88806</v>
      </c>
      <c r="DB48" s="4">
        <f>1.25*((DB52+((DA53+DB53)*DB54)))</f>
        <v>409406.25</v>
      </c>
      <c r="DC48" s="4">
        <f>1.25*((DC52+((DB53+DC53)*DC54))/2)</f>
        <v>205725</v>
      </c>
      <c r="DD48" s="4">
        <f>1.25*((DD52+((DC53+DD53)*DD54)))</f>
        <v>411450</v>
      </c>
      <c r="DE48" s="4">
        <f>1.25*((DE52+((DD53+DE53)*DE54))/2)</f>
        <v>206750.625</v>
      </c>
      <c r="DF48" s="4">
        <f>1.25*((DF52+((DE53+DF53)*DF54)))</f>
        <v>413501.25</v>
      </c>
      <c r="DG48" s="4">
        <f>1.25*((DG52+((DF53+DG53)*DG54))/2)</f>
        <v>207781.875</v>
      </c>
      <c r="DH48" s="4">
        <f>1.25*((DH52+((DG53+DH53)*DH54)))</f>
        <v>415563.75</v>
      </c>
      <c r="DI48" s="4">
        <f>1.25*((DI52+((DH53+DI53)*DI54))/2)</f>
        <v>208818.125</v>
      </c>
    </row>
    <row r="49" spans="1:113" s="4" customFormat="1" ht="12.75">
      <c r="A49" s="16" t="s">
        <v>59</v>
      </c>
      <c r="C49" s="4">
        <f>(C31-(C25+C26))</f>
        <v>160909.68</v>
      </c>
      <c r="D49" s="4">
        <f aca="true" t="shared" si="26" ref="D49:BN49">(D31+C31-(D25+D26+C25+C26))</f>
        <v>338496.36</v>
      </c>
      <c r="E49" s="4">
        <f>(E31-(E25+E26))</f>
        <v>168819.19999999995</v>
      </c>
      <c r="F49" s="4">
        <f t="shared" si="26"/>
        <v>335764.34999999986</v>
      </c>
      <c r="G49" s="4">
        <f>(G31-(G25+G26))</f>
        <v>166706.31000000006</v>
      </c>
      <c r="H49" s="4">
        <f t="shared" si="26"/>
        <v>332357.24</v>
      </c>
      <c r="I49" s="4">
        <f>(I31-(I25+I26))</f>
        <v>170055.05000000005</v>
      </c>
      <c r="J49" s="4">
        <f t="shared" si="26"/>
        <v>341851.66000000003</v>
      </c>
      <c r="K49" s="4">
        <f>(K31-(K25+K26))</f>
        <v>172138.24999999994</v>
      </c>
      <c r="L49" s="4">
        <f t="shared" si="26"/>
        <v>350122.67999999993</v>
      </c>
      <c r="M49" s="4">
        <f>(M31-(M25+M26))</f>
        <v>172969.82999999996</v>
      </c>
      <c r="N49" s="4">
        <f t="shared" si="26"/>
        <v>341910.55999999994</v>
      </c>
      <c r="O49" s="4">
        <f>(O31-(O25+O26))</f>
        <v>168365.33000000002</v>
      </c>
      <c r="P49" s="4">
        <f t="shared" si="26"/>
        <v>357791.18000000005</v>
      </c>
      <c r="Q49" s="4">
        <f>(Q31-(Q25+Q26))</f>
        <v>184962.41000000003</v>
      </c>
      <c r="R49" s="4">
        <f t="shared" si="26"/>
        <v>363124.15</v>
      </c>
      <c r="S49" s="4">
        <f>(S31-(S25+S26))</f>
        <v>189525.46999999997</v>
      </c>
      <c r="T49" s="4">
        <f t="shared" si="26"/>
        <v>370914.78</v>
      </c>
      <c r="U49" s="4">
        <f>(U31-(U25+U26))</f>
        <v>180664.11</v>
      </c>
      <c r="V49" s="4">
        <f t="shared" si="26"/>
        <v>360024.51</v>
      </c>
      <c r="W49" s="4">
        <f>(W31-(W25+W26))</f>
        <v>177463.66000000003</v>
      </c>
      <c r="X49" s="4">
        <f t="shared" si="26"/>
        <v>360434.6100000001</v>
      </c>
      <c r="Y49" s="4">
        <f>(Y31-(Y25+Y26))</f>
        <v>181738.25</v>
      </c>
      <c r="Z49" s="4">
        <f t="shared" si="26"/>
        <v>375167.86000000004</v>
      </c>
      <c r="AA49" s="4">
        <f>(AA31-(AA25+AA26))</f>
        <v>192980.40000000002</v>
      </c>
      <c r="AB49" s="4">
        <f t="shared" si="26"/>
        <v>400339.72</v>
      </c>
      <c r="AC49" s="4">
        <f>(AC31-(AC25+AC26))</f>
        <v>220562.65000000002</v>
      </c>
      <c r="AD49" s="4">
        <f t="shared" si="26"/>
        <v>421067.5800000001</v>
      </c>
      <c r="AE49" s="4">
        <f>(AE31-(AE25+AE26))</f>
        <v>213732.22999999998</v>
      </c>
      <c r="AF49" s="4">
        <f t="shared" si="26"/>
        <v>424648.23</v>
      </c>
      <c r="AG49" s="4">
        <f>(AG31-(AG25+AG26))</f>
        <v>205864.61</v>
      </c>
      <c r="AH49" s="4">
        <f t="shared" si="26"/>
        <v>421123.54000000004</v>
      </c>
      <c r="AI49" s="4">
        <f>(AI31-(AI25+AI26))</f>
        <v>216507.22999999998</v>
      </c>
      <c r="AJ49" s="4">
        <f t="shared" si="26"/>
        <v>427285.35</v>
      </c>
      <c r="AK49" s="4">
        <f>(AK31-(AK25+AK26))</f>
        <v>203753.72999999998</v>
      </c>
      <c r="AL49" s="4">
        <f t="shared" si="26"/>
        <v>409858.61</v>
      </c>
      <c r="AM49" s="4">
        <f>(AM31-(AM25+AM26))</f>
        <v>222602</v>
      </c>
      <c r="AN49" s="4">
        <f t="shared" si="26"/>
        <v>456680</v>
      </c>
      <c r="AO49" s="4">
        <f>(AO31-(AO25+AO26))</f>
        <v>208489</v>
      </c>
      <c r="AP49" s="4">
        <f t="shared" si="26"/>
        <v>418523</v>
      </c>
      <c r="AQ49" s="4">
        <f>(AQ31-(AQ25+AQ26))</f>
        <v>222923</v>
      </c>
      <c r="AR49" s="4">
        <f t="shared" si="26"/>
        <v>437651.42999999993</v>
      </c>
      <c r="AS49" s="4">
        <f>(AS31-(AS25+AS26))</f>
        <v>214259.89</v>
      </c>
      <c r="AT49" s="4">
        <f t="shared" si="26"/>
        <v>438369.25</v>
      </c>
      <c r="AU49" s="4">
        <f>(AU31-(AU25+AU26))</f>
        <v>233772.53000000003</v>
      </c>
      <c r="AV49" s="4">
        <f t="shared" si="26"/>
        <v>436645.44000000006</v>
      </c>
      <c r="AW49" s="4">
        <f>(AW31-(AW25+AW26))</f>
        <v>217874.58999999997</v>
      </c>
      <c r="AX49" s="4">
        <f t="shared" si="26"/>
        <v>457931.72</v>
      </c>
      <c r="AY49" s="4">
        <f>(AY31-(AY25+AY26))</f>
        <v>216721.44</v>
      </c>
      <c r="AZ49" s="4">
        <f t="shared" si="26"/>
        <v>432878.79000000004</v>
      </c>
      <c r="BA49" s="4">
        <f>(BA31-(BA25+BA26))</f>
        <v>214601.40000000002</v>
      </c>
      <c r="BB49" s="4">
        <f t="shared" si="26"/>
        <v>446038.92000000004</v>
      </c>
      <c r="BC49" s="4">
        <f>(BC31-(BC25+BC26))</f>
        <v>223502.39</v>
      </c>
      <c r="BD49" s="4">
        <f t="shared" si="26"/>
        <v>457119.18000000005</v>
      </c>
      <c r="BE49" s="4">
        <f>(BE31-(BE25+BE26))</f>
        <v>228718.5</v>
      </c>
      <c r="BF49" s="4">
        <f t="shared" si="26"/>
        <v>492787.5</v>
      </c>
      <c r="BG49" s="4">
        <f>(BG31-(BG25+BG26))</f>
        <v>244103.90000000002</v>
      </c>
      <c r="BH49" s="4">
        <f t="shared" si="26"/>
        <v>493718.14</v>
      </c>
      <c r="BI49" s="4">
        <f>(BI31-(BI25+BI26))</f>
        <v>251473.53000000003</v>
      </c>
      <c r="BJ49" s="4">
        <f t="shared" si="26"/>
        <v>498675.88</v>
      </c>
      <c r="BK49" s="4">
        <f>(BK31-(BK25+BK26))</f>
        <v>256296.01</v>
      </c>
      <c r="BL49" s="4">
        <f t="shared" si="26"/>
        <v>509622.38</v>
      </c>
      <c r="BM49" s="4">
        <f>(BM31-(BM25+BM26))</f>
        <v>255255.84999999998</v>
      </c>
      <c r="BN49" s="4">
        <f t="shared" si="26"/>
        <v>513582.80999999994</v>
      </c>
      <c r="BO49" s="4">
        <f>(BO31-(BO25+BO26))</f>
        <v>266162.2</v>
      </c>
      <c r="BP49" s="4">
        <f aca="true" t="shared" si="27" ref="BP49:CN49">(BP31+BO31-(BP25+BP26+BO25+BO26))</f>
        <v>552327.14</v>
      </c>
      <c r="BQ49" s="4">
        <f>(BQ31-(BQ25+BQ26))</f>
        <v>287944.41</v>
      </c>
      <c r="BR49" s="4">
        <f t="shared" si="27"/>
        <v>592094.37</v>
      </c>
      <c r="BS49" s="4">
        <f>(BS31-(BS25+BS26))</f>
        <v>291278.18999999994</v>
      </c>
      <c r="BT49" s="4">
        <f t="shared" si="27"/>
        <v>592171.34</v>
      </c>
      <c r="BU49" s="4">
        <f>(BU31-(BU25+BU26))</f>
        <v>320959.9099999999</v>
      </c>
      <c r="BV49" s="4">
        <f t="shared" si="27"/>
        <v>617704.5799999998</v>
      </c>
      <c r="BW49" s="4">
        <f>(BW31-(BW25+BW26))</f>
        <v>284815.43999999994</v>
      </c>
      <c r="BX49" s="4">
        <f t="shared" si="27"/>
        <v>586258.1599999999</v>
      </c>
      <c r="BY49" s="4">
        <f>(BY31-(BY25+BY26))</f>
        <v>345283.19999999995</v>
      </c>
      <c r="BZ49" s="4">
        <f t="shared" si="27"/>
        <v>635026.99</v>
      </c>
      <c r="CA49" s="4">
        <f>(CA31-(CA25+CA26))</f>
        <v>307248.28</v>
      </c>
      <c r="CB49" s="4">
        <f t="shared" si="27"/>
        <v>617509.6499999999</v>
      </c>
      <c r="CC49" s="4">
        <f>(CC31-(CC25+CC26))</f>
        <v>331345.24</v>
      </c>
      <c r="CD49" s="4">
        <f t="shared" si="27"/>
        <v>651031.8300000001</v>
      </c>
      <c r="CE49" s="4">
        <f>(CE31-(CE25+CE26))</f>
        <v>318007.15</v>
      </c>
      <c r="CF49" s="4">
        <f t="shared" si="27"/>
        <v>638350.3300000001</v>
      </c>
      <c r="CG49" s="4">
        <f>(CG31-(CG25+CG26))</f>
        <v>383188.0800000001</v>
      </c>
      <c r="CH49" s="4">
        <f t="shared" si="27"/>
        <v>714342.03</v>
      </c>
      <c r="CI49" s="4">
        <f>(CI31-(CI25+CI26))</f>
        <v>326146.6599999999</v>
      </c>
      <c r="CJ49" s="4">
        <f t="shared" si="27"/>
        <v>649937.7599999998</v>
      </c>
      <c r="CK49" s="4">
        <f>(CK31-(CK25+CK26))</f>
        <v>311678.9</v>
      </c>
      <c r="CL49" s="4">
        <f t="shared" si="27"/>
        <v>643218.77</v>
      </c>
      <c r="CM49" s="4">
        <f>(CM31-(CM25+CM26))</f>
        <v>317368.17999999993</v>
      </c>
      <c r="CN49" s="4">
        <f t="shared" si="27"/>
        <v>641703.3899999999</v>
      </c>
      <c r="CO49" s="4">
        <f>(CO31-(CO25+CO26))</f>
        <v>312004.30000000005</v>
      </c>
      <c r="CP49" s="4">
        <f>(CP31+CO31-(CP25+CP26+CO25+CO26))</f>
        <v>638407.8600000001</v>
      </c>
      <c r="CQ49" s="4">
        <f>(CQ31-(CQ25+CQ26))</f>
        <v>320704.98</v>
      </c>
      <c r="CR49" s="4">
        <f>(CR31+CQ31-(CR25+CR26+CQ25+CQ26))</f>
        <v>643150.8</v>
      </c>
      <c r="CS49" s="4">
        <f>(CS31-(CS25+CS26))</f>
        <v>301284.14</v>
      </c>
      <c r="CT49" s="4">
        <f>(CT31+CS31-(CT25+CT26+CS25+CS26))</f>
        <v>627503.3300000001</v>
      </c>
      <c r="CU49" s="4">
        <f>(CU31-(CU25+CU26))</f>
        <v>315449.68999999994</v>
      </c>
      <c r="CV49" s="4">
        <f>(CV31+CU31-(CV25+CV26+CU25+CU26))</f>
        <v>624764.76</v>
      </c>
      <c r="CW49" s="4">
        <f>(CW31-(CW25+CW26))</f>
        <v>298640.07000000007</v>
      </c>
      <c r="CX49" s="4">
        <f>(CX31+CW31-(CX25+CX26+CW25+CW26))</f>
        <v>608000.1500000001</v>
      </c>
      <c r="CY49" s="4">
        <f>(CY31-(CY25+CY26))</f>
        <v>307094.13</v>
      </c>
      <c r="CZ49" s="4">
        <f>(CZ31+CY31-(CZ25+CZ26+CY25+CY26))</f>
        <v>597770.9199999999</v>
      </c>
      <c r="DA49" s="4">
        <f>(DA31-(DA25+DA26))</f>
        <v>299503.63</v>
      </c>
      <c r="DB49" s="4">
        <f>(DB31+DA31-(DB25+DB26+DA25+DA26))</f>
        <v>0</v>
      </c>
      <c r="DC49" s="4">
        <f>(DC31-(DC25+DC26))</f>
        <v>0</v>
      </c>
      <c r="DD49" s="4">
        <f>(DD31+DC31-(DD25+DD26+DC25+DC26))</f>
        <v>0</v>
      </c>
      <c r="DE49" s="4">
        <f>(DE31-(DE25+DE26))</f>
        <v>0</v>
      </c>
      <c r="DF49" s="4">
        <f>(DF31+DE31-(DF25+DF26+DE25+DE26))</f>
        <v>0</v>
      </c>
      <c r="DG49" s="4">
        <f>(DG31-(DG25+DG26))</f>
        <v>0</v>
      </c>
      <c r="DH49" s="4">
        <f>(DH31+DG31-(DH25+DH26+DG25+DG26))</f>
        <v>0</v>
      </c>
      <c r="DI49" s="4">
        <f>(DI31-(DI25+DI26))</f>
        <v>0</v>
      </c>
    </row>
    <row r="50" spans="1:123" s="5" customFormat="1" ht="12.75">
      <c r="A50" s="14" t="s">
        <v>29</v>
      </c>
      <c r="B50" s="5" t="str">
        <f>IF((B31+A31)&gt;=B48,"Pass","Failed")</f>
        <v>Pass</v>
      </c>
      <c r="C50" s="5" t="str">
        <f>IF(C31-(C25+C26)&gt;=C48,"Pass","Failed")</f>
        <v>Failed</v>
      </c>
      <c r="D50" s="5" t="str">
        <f aca="true" t="shared" si="28" ref="D50:AL50">IF((D31+C31)&gt;=D48,"Pass","Failed")</f>
        <v>Pass</v>
      </c>
      <c r="E50" s="5" t="str">
        <f>IF(E31-(E25+E26)&gt;=E48,"Pass","Failed")</f>
        <v>Pass</v>
      </c>
      <c r="F50" s="5" t="str">
        <f t="shared" si="28"/>
        <v>Pass</v>
      </c>
      <c r="G50" s="5" t="str">
        <f>IF(G31-(G25+G26)&gt;=G48,"Pass","Failed")</f>
        <v>Failed</v>
      </c>
      <c r="H50" s="5" t="str">
        <f t="shared" si="28"/>
        <v>Pass</v>
      </c>
      <c r="I50" s="5" t="str">
        <f>IF(I31-(I25+I26)&gt;=I48,"Pass","Failed")</f>
        <v>Failed</v>
      </c>
      <c r="J50" s="5" t="str">
        <f t="shared" si="28"/>
        <v>Pass</v>
      </c>
      <c r="K50" s="5" t="str">
        <f>IF(K31-(K25+K26)&gt;=K48,"Pass","Failed")</f>
        <v>Pass</v>
      </c>
      <c r="L50" s="5" t="str">
        <f t="shared" si="28"/>
        <v>Pass</v>
      </c>
      <c r="M50" s="5" t="str">
        <f>IF(M31-(M25+M26)&gt;=M48,"Pass","Failed")</f>
        <v>Pass</v>
      </c>
      <c r="N50" s="5" t="str">
        <f t="shared" si="28"/>
        <v>Pass</v>
      </c>
      <c r="O50" s="5" t="str">
        <f>IF(O31-(O25+O26)&gt;=O48,"Pass","Failed")</f>
        <v>Failed</v>
      </c>
      <c r="P50" s="5" t="str">
        <f t="shared" si="28"/>
        <v>Pass</v>
      </c>
      <c r="Q50" s="5" t="str">
        <f>IF(Q31-(Q25+Q26)&gt;=Q48,"Pass","Failed")</f>
        <v>Pass</v>
      </c>
      <c r="R50" s="5" t="str">
        <f t="shared" si="28"/>
        <v>Pass</v>
      </c>
      <c r="S50" s="5" t="str">
        <f>IF(S31-(S25+S26)&gt;=S48,"Pass","Failed")</f>
        <v>Pass</v>
      </c>
      <c r="T50" s="5" t="str">
        <f t="shared" si="28"/>
        <v>Pass</v>
      </c>
      <c r="U50" s="5" t="str">
        <f>IF(U31-(U25+U26)&gt;=U48,"Pass","Failed")</f>
        <v>Pass</v>
      </c>
      <c r="V50" s="5" t="str">
        <f t="shared" si="28"/>
        <v>Pass</v>
      </c>
      <c r="W50" s="5" t="str">
        <f>IF(W31-(W25+W26)&gt;=W48,"Pass","Failed")</f>
        <v>Pass</v>
      </c>
      <c r="X50" s="5" t="str">
        <f t="shared" si="28"/>
        <v>Pass</v>
      </c>
      <c r="Y50" s="5" t="str">
        <f>IF(Y31-(Y25+Y26)&gt;=Y48,"Pass","Failed")</f>
        <v>Pass</v>
      </c>
      <c r="Z50" s="5" t="str">
        <f t="shared" si="28"/>
        <v>Pass</v>
      </c>
      <c r="AA50" s="5" t="str">
        <f>IF(AA31-(AA25+AA26)&gt;=AA48,"Pass","Failed")</f>
        <v>Pass</v>
      </c>
      <c r="AB50" s="5" t="str">
        <f t="shared" si="28"/>
        <v>Pass</v>
      </c>
      <c r="AC50" s="5" t="str">
        <f>IF(AC31-(AC25+AC26)&gt;=AC48,"Pass","Failed")</f>
        <v>Pass</v>
      </c>
      <c r="AD50" s="5" t="str">
        <f t="shared" si="28"/>
        <v>Pass</v>
      </c>
      <c r="AE50" s="5" t="str">
        <f>IF(AE31-(AE25+AE26)&gt;=AE48,"Pass","Failed")</f>
        <v>Pass</v>
      </c>
      <c r="AF50" s="5" t="str">
        <f t="shared" si="28"/>
        <v>Pass</v>
      </c>
      <c r="AG50" s="5" t="str">
        <f>IF(AG31-(AG25+AG26)&gt;=AG48,"Pass","Failed")</f>
        <v>Pass</v>
      </c>
      <c r="AH50" s="5" t="str">
        <f t="shared" si="28"/>
        <v>Pass</v>
      </c>
      <c r="AI50" s="5" t="str">
        <f>IF(AI31-(AI25+AI26)&gt;=AI48,"Pass","Failed")</f>
        <v>Pass</v>
      </c>
      <c r="AJ50" s="5" t="str">
        <f t="shared" si="28"/>
        <v>Pass</v>
      </c>
      <c r="AK50" s="5" t="str">
        <f>IF(AK31-(AK25+AK26)&gt;=AK48,"Pass","Failed")</f>
        <v>Pass</v>
      </c>
      <c r="AL50" s="5" t="str">
        <f t="shared" si="28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 aca="true" t="shared" si="29" ref="AT50:BT50">IF((AT31+AS31-(AT25+AT26+AS25+AS26))&gt;=AT48,"Pass","Failed")</f>
        <v>Pass</v>
      </c>
      <c r="AU50" s="5" t="str">
        <f>IF(AU31-(AU25+AU26)&gt;=AU48,"Pass","Failed")</f>
        <v>Pass</v>
      </c>
      <c r="AV50" s="5" t="str">
        <f t="shared" si="29"/>
        <v>Pass</v>
      </c>
      <c r="AW50" s="5" t="str">
        <f>IF(AW31-(AW25+AW26)&gt;=AW48,"Pass","Failed")</f>
        <v>Pass</v>
      </c>
      <c r="AX50" s="5" t="str">
        <f t="shared" si="29"/>
        <v>Pass</v>
      </c>
      <c r="AY50" s="5" t="str">
        <f>IF(AY31-(AY25+AY26)&gt;=AY48,"Pass","Failed")</f>
        <v>Pass</v>
      </c>
      <c r="AZ50" s="5" t="str">
        <f t="shared" si="29"/>
        <v>Pass</v>
      </c>
      <c r="BA50" s="5" t="str">
        <f>IF(BA31-(BA25+BA26)&gt;=BA48,"Pass","Failed")</f>
        <v>Pass</v>
      </c>
      <c r="BB50" s="5" t="str">
        <f t="shared" si="29"/>
        <v>Pass</v>
      </c>
      <c r="BC50" s="5" t="str">
        <f>IF(BC31-(BC25+BC26)&gt;=BC48,"Pass","Failed")</f>
        <v>Pass</v>
      </c>
      <c r="BD50" s="5" t="str">
        <f t="shared" si="29"/>
        <v>Pass</v>
      </c>
      <c r="BE50" s="5" t="str">
        <f>IF(BE31-(BE25+BE26)&gt;=BE48,"Pass","Failed")</f>
        <v>Pass</v>
      </c>
      <c r="BF50" s="5" t="str">
        <f t="shared" si="29"/>
        <v>Pass</v>
      </c>
      <c r="BG50" s="5" t="str">
        <f>IF(BG31-(BG25+BG26)&gt;=BG48,"Pass","Failed")</f>
        <v>Pass</v>
      </c>
      <c r="BH50" s="5" t="str">
        <f t="shared" si="29"/>
        <v>Pass</v>
      </c>
      <c r="BI50" s="5" t="str">
        <f>IF(BI31-(BI25+BI26)&gt;=BI48,"Pass","Failed")</f>
        <v>Pass</v>
      </c>
      <c r="BJ50" s="5" t="str">
        <f t="shared" si="29"/>
        <v>Pass</v>
      </c>
      <c r="BK50" s="5" t="str">
        <f>IF(BK31-(BK25+BK26)&gt;=BK48,"Pass","Failed")</f>
        <v>Pass</v>
      </c>
      <c r="BL50" s="5" t="str">
        <f t="shared" si="29"/>
        <v>Pass</v>
      </c>
      <c r="BM50" s="5" t="str">
        <f>IF(BM31-(BM25+BM26)&gt;=BM48,"Pass","Failed")</f>
        <v>Pass</v>
      </c>
      <c r="BN50" s="5" t="str">
        <f t="shared" si="29"/>
        <v>Pass</v>
      </c>
      <c r="BO50" s="5" t="str">
        <f>IF(BO31-(BO25+BO26)&gt;=BO48,"Pass","Failed")</f>
        <v>Pass</v>
      </c>
      <c r="BP50" s="5" t="str">
        <f t="shared" si="29"/>
        <v>Pass</v>
      </c>
      <c r="BQ50" s="5" t="str">
        <f>IF(BQ31-(BQ25+BQ26)&gt;=BQ48,"Pass","Failed")</f>
        <v>Pass</v>
      </c>
      <c r="BR50" s="5" t="str">
        <f t="shared" si="29"/>
        <v>Pass</v>
      </c>
      <c r="BS50" s="5" t="str">
        <f>IF(BS31-(BS25+BS26)&gt;=BS48,"Pass","Failed")</f>
        <v>Pass</v>
      </c>
      <c r="BT50" s="5" t="str">
        <f t="shared" si="29"/>
        <v>Pass</v>
      </c>
      <c r="BU50" s="5" t="str">
        <f>IF(BU31-(BU25+BU26)&gt;=BU48,"Pass","Failed")</f>
        <v>Pass</v>
      </c>
      <c r="BV50" s="5" t="str">
        <f>IF((BV31+BU31-('A2Dominion'!BU25+BV26+BU25+BU26))&gt;=BV48,"Pass","Failed")</f>
        <v>Pass</v>
      </c>
      <c r="BW50" s="5" t="str">
        <f>IF(BW31-(BW25+BW26)&gt;=BW48,"Pass","Failed")</f>
        <v>Pass</v>
      </c>
      <c r="BX50" s="5" t="str">
        <f aca="true" t="shared" si="30" ref="BX50:DF50">IF((BX31+BW31-(BX25+BX26+BW25+BW26))&gt;=BX48,"Pass","Failed")</f>
        <v>Pass</v>
      </c>
      <c r="BY50" s="5" t="str">
        <f>IF(BY31-(BY25+BY26)&gt;=BY48,"Pass","Failed")</f>
        <v>Pass</v>
      </c>
      <c r="BZ50" s="5" t="str">
        <f t="shared" si="30"/>
        <v>Pass</v>
      </c>
      <c r="CA50" s="5" t="str">
        <f>IF(CA31-(CA25+CA26)&gt;=CA48,"Pass","Failed")</f>
        <v>Pass</v>
      </c>
      <c r="CB50" s="5" t="str">
        <f t="shared" si="30"/>
        <v>Pass</v>
      </c>
      <c r="CC50" s="5" t="str">
        <f>IF(CC31-(CC25+CC26)&gt;=CC48,"Pass","Failed")</f>
        <v>Pass</v>
      </c>
      <c r="CD50" s="5" t="str">
        <f t="shared" si="30"/>
        <v>Pass</v>
      </c>
      <c r="CE50" s="5" t="str">
        <f>IF(CE31-(CE25+CE26)&gt;=CE48,"Pass","Failed")</f>
        <v>Pass</v>
      </c>
      <c r="CF50" s="5" t="str">
        <f t="shared" si="30"/>
        <v>Pass</v>
      </c>
      <c r="CG50" s="5" t="str">
        <f>IF(CG31-(CG25+CG26)&gt;=CG48,"Pass","Failed")</f>
        <v>Pass</v>
      </c>
      <c r="CH50" s="5" t="str">
        <f t="shared" si="30"/>
        <v>Pass</v>
      </c>
      <c r="CI50" s="5" t="str">
        <f t="shared" si="30"/>
        <v>Pass</v>
      </c>
      <c r="CJ50" s="5" t="str">
        <f t="shared" si="30"/>
        <v>Pass</v>
      </c>
      <c r="CK50" s="5" t="str">
        <f t="shared" si="30"/>
        <v>Pass</v>
      </c>
      <c r="CL50" s="5" t="str">
        <f t="shared" si="30"/>
        <v>Pass</v>
      </c>
      <c r="CM50" s="5" t="str">
        <f t="shared" si="30"/>
        <v>Pass</v>
      </c>
      <c r="CN50" s="5" t="str">
        <f t="shared" si="30"/>
        <v>Pass</v>
      </c>
      <c r="CO50" s="5" t="str">
        <f t="shared" si="30"/>
        <v>Pass</v>
      </c>
      <c r="CP50" s="5" t="str">
        <f t="shared" si="30"/>
        <v>Pass</v>
      </c>
      <c r="CQ50" s="5" t="str">
        <f t="shared" si="30"/>
        <v>Pass</v>
      </c>
      <c r="CR50" s="5" t="str">
        <f t="shared" si="30"/>
        <v>Pass</v>
      </c>
      <c r="CS50" s="5" t="str">
        <f t="shared" si="30"/>
        <v>Pass</v>
      </c>
      <c r="CT50" s="5" t="str">
        <f t="shared" si="30"/>
        <v>Pass</v>
      </c>
      <c r="CU50" s="5" t="str">
        <f t="shared" si="30"/>
        <v>Pass</v>
      </c>
      <c r="CV50" s="5" t="str">
        <f t="shared" si="30"/>
        <v>Pass</v>
      </c>
      <c r="CW50" s="5" t="str">
        <f t="shared" si="30"/>
        <v>Pass</v>
      </c>
      <c r="CX50" s="5" t="str">
        <f t="shared" si="30"/>
        <v>Pass</v>
      </c>
      <c r="CY50" s="5" t="str">
        <f t="shared" si="30"/>
        <v>Pass</v>
      </c>
      <c r="CZ50" s="5" t="str">
        <f t="shared" si="30"/>
        <v>Pass</v>
      </c>
      <c r="DA50" s="5" t="str">
        <f>IF((DA31+CZ31-(DA25+DA26+CZ25+CZ26))&gt;=DA48,"Pass","Failed")</f>
        <v>Pass</v>
      </c>
      <c r="DB50" s="5" t="str">
        <f t="shared" si="30"/>
        <v>Failed</v>
      </c>
      <c r="DC50" s="5" t="str">
        <f t="shared" si="30"/>
        <v>Failed</v>
      </c>
      <c r="DD50" s="5" t="str">
        <f t="shared" si="30"/>
        <v>Failed</v>
      </c>
      <c r="DE50" s="5" t="str">
        <f t="shared" si="30"/>
        <v>Failed</v>
      </c>
      <c r="DF50" s="5" t="str">
        <f t="shared" si="30"/>
        <v>Failed</v>
      </c>
      <c r="DG50" s="5" t="str">
        <f aca="true" t="shared" si="31" ref="DG50:DS50">IF((DG31+DF31-(DG25+DG26+DF25+DF26))&gt;=DG48,"Pass","Failed")</f>
        <v>Failed</v>
      </c>
      <c r="DH50" s="5" t="str">
        <f t="shared" si="31"/>
        <v>Failed</v>
      </c>
      <c r="DI50" s="5" t="str">
        <f t="shared" si="31"/>
        <v>Failed</v>
      </c>
      <c r="DJ50" s="5" t="str">
        <f t="shared" si="31"/>
        <v>Pass</v>
      </c>
      <c r="DK50" s="5" t="str">
        <f t="shared" si="31"/>
        <v>Pass</v>
      </c>
      <c r="DL50" s="5" t="str">
        <f t="shared" si="31"/>
        <v>Pass</v>
      </c>
      <c r="DM50" s="5" t="str">
        <f t="shared" si="31"/>
        <v>Pass</v>
      </c>
      <c r="DN50" s="5" t="str">
        <f t="shared" si="31"/>
        <v>Pass</v>
      </c>
      <c r="DO50" s="5" t="str">
        <f t="shared" si="31"/>
        <v>Pass</v>
      </c>
      <c r="DP50" s="5" t="str">
        <f t="shared" si="31"/>
        <v>Pass</v>
      </c>
      <c r="DQ50" s="5" t="str">
        <f t="shared" si="31"/>
        <v>Pass</v>
      </c>
      <c r="DR50" s="5" t="str">
        <f t="shared" si="31"/>
        <v>Pass</v>
      </c>
      <c r="DS50" s="5" t="str">
        <f t="shared" si="31"/>
        <v>Pass</v>
      </c>
    </row>
    <row r="51" spans="1:105" s="5" customFormat="1" ht="12.75">
      <c r="A51" s="14" t="s">
        <v>60</v>
      </c>
      <c r="C51" s="5">
        <f aca="true" t="shared" si="32" ref="C51:BN51">C49/C48-1</f>
        <v>-0.038782698703444085</v>
      </c>
      <c r="D51" s="5">
        <f t="shared" si="32"/>
        <v>0.00989081054184715</v>
      </c>
      <c r="E51" s="5">
        <f t="shared" si="32"/>
        <v>0.00010400722199910284</v>
      </c>
      <c r="F51" s="5">
        <f t="shared" si="32"/>
        <v>-0.004002698885273714</v>
      </c>
      <c r="G51" s="5">
        <f t="shared" si="32"/>
        <v>-0.016042984840784813</v>
      </c>
      <c r="H51" s="5">
        <f t="shared" si="32"/>
        <v>-0.01938005761679218</v>
      </c>
      <c r="I51" s="5">
        <f t="shared" si="32"/>
        <v>-0.001563566436639463</v>
      </c>
      <c r="J51" s="5">
        <f t="shared" si="32"/>
        <v>0.002934379784728325</v>
      </c>
      <c r="K51" s="5">
        <f t="shared" si="32"/>
        <v>0.0047812246207463716</v>
      </c>
      <c r="L51" s="5">
        <f t="shared" si="32"/>
        <v>0.021568090394621597</v>
      </c>
      <c r="M51" s="5">
        <f t="shared" si="32"/>
        <v>0.004452404959762957</v>
      </c>
      <c r="N51" s="5">
        <f t="shared" si="32"/>
        <v>-0.0074086910215557245</v>
      </c>
      <c r="O51" s="5">
        <f t="shared" si="32"/>
        <v>-0.027707095442951912</v>
      </c>
      <c r="P51" s="5">
        <f t="shared" si="32"/>
        <v>0.032275179006595156</v>
      </c>
      <c r="Q51" s="5">
        <f t="shared" si="32"/>
        <v>0.061850731115532076</v>
      </c>
      <c r="R51" s="5">
        <f t="shared" si="32"/>
        <v>0.04200635905389993</v>
      </c>
      <c r="S51" s="5">
        <f t="shared" si="32"/>
        <v>0.08201928383202062</v>
      </c>
      <c r="T51" s="5">
        <f t="shared" si="32"/>
        <v>0.058172725610802445</v>
      </c>
      <c r="U51" s="5">
        <f t="shared" si="32"/>
        <v>0.025635732785007415</v>
      </c>
      <c r="V51" s="5">
        <f t="shared" si="32"/>
        <v>0.021620760013120632</v>
      </c>
      <c r="W51" s="5">
        <f t="shared" si="32"/>
        <v>0.0019996797153134516</v>
      </c>
      <c r="X51" s="5">
        <f t="shared" si="32"/>
        <v>0.01712280817423628</v>
      </c>
      <c r="Y51" s="5">
        <f t="shared" si="32"/>
        <v>0.020682253094831626</v>
      </c>
      <c r="Z51" s="5">
        <f t="shared" si="32"/>
        <v>0.05326727849070512</v>
      </c>
      <c r="AA51" s="5">
        <f t="shared" si="32"/>
        <v>0.07774190380315682</v>
      </c>
      <c r="AB51" s="5">
        <f t="shared" si="32"/>
        <v>0.1170024702519652</v>
      </c>
      <c r="AC51" s="5">
        <f t="shared" si="32"/>
        <v>0.2220080125761945</v>
      </c>
      <c r="AD51" s="5">
        <f t="shared" si="32"/>
        <v>0.16866946302286157</v>
      </c>
      <c r="AE51" s="5">
        <f t="shared" si="32"/>
        <v>0.17997432168583405</v>
      </c>
      <c r="AF51" s="5">
        <f t="shared" si="32"/>
        <v>0.16891095393865796</v>
      </c>
      <c r="AG51" s="5">
        <f t="shared" si="32"/>
        <v>0.13049731391860364</v>
      </c>
      <c r="AH51" s="5">
        <f t="shared" si="32"/>
        <v>0.1562079479911498</v>
      </c>
      <c r="AI51" s="5">
        <f t="shared" si="32"/>
        <v>0.18278018998664636</v>
      </c>
      <c r="AJ51" s="5">
        <f t="shared" si="32"/>
        <v>0.1665461150578289</v>
      </c>
      <c r="AK51" s="5">
        <f t="shared" si="32"/>
        <v>0.10724670788913349</v>
      </c>
      <c r="AL51" s="5">
        <f t="shared" si="32"/>
        <v>0.11357468012653427</v>
      </c>
      <c r="AM51" s="5">
        <f t="shared" si="32"/>
        <v>0.2030837351479735</v>
      </c>
      <c r="AN51" s="5">
        <f t="shared" si="32"/>
        <v>0.23301649244607314</v>
      </c>
      <c r="AO51" s="5">
        <f t="shared" si="32"/>
        <v>0.12042803189385798</v>
      </c>
      <c r="AP51" s="5">
        <f t="shared" si="32"/>
        <v>0.12455497410137717</v>
      </c>
      <c r="AQ51" s="5">
        <f t="shared" si="32"/>
        <v>0.1915221995285039</v>
      </c>
      <c r="AR51" s="5">
        <f t="shared" si="32"/>
        <v>0.16857146333295447</v>
      </c>
      <c r="AS51" s="5">
        <f t="shared" si="32"/>
        <v>0.13918222790933887</v>
      </c>
      <c r="AT51" s="5">
        <f t="shared" si="32"/>
        <v>0.16867540168451733</v>
      </c>
      <c r="AU51" s="5">
        <f t="shared" si="32"/>
        <v>0.23832612368251738</v>
      </c>
      <c r="AV51" s="5">
        <f t="shared" si="32"/>
        <v>0.1484437869607358</v>
      </c>
      <c r="AW51" s="5">
        <f t="shared" si="32"/>
        <v>0.14204315647829446</v>
      </c>
      <c r="AX51" s="5">
        <f t="shared" si="32"/>
        <v>0.20488417629749978</v>
      </c>
      <c r="AY51" s="5">
        <f t="shared" si="32"/>
        <v>0.13409001360088202</v>
      </c>
      <c r="AZ51" s="5">
        <f t="shared" si="32"/>
        <v>0.13141857297192194</v>
      </c>
      <c r="BA51" s="5">
        <f t="shared" si="32"/>
        <v>0.11643609256734488</v>
      </c>
      <c r="BB51" s="5">
        <f t="shared" si="32"/>
        <v>0.16012319057865332</v>
      </c>
      <c r="BC51" s="5">
        <f t="shared" si="32"/>
        <v>0.1560277167245947</v>
      </c>
      <c r="BD51" s="5">
        <f t="shared" si="32"/>
        <v>0.18086387499304335</v>
      </c>
      <c r="BE51" s="5">
        <f t="shared" si="32"/>
        <v>0.17600975926922247</v>
      </c>
      <c r="BF51" s="5">
        <f t="shared" si="32"/>
        <v>0.2667376756521622</v>
      </c>
      <c r="BG51" s="5">
        <f t="shared" si="32"/>
        <v>0.2474360720850659</v>
      </c>
      <c r="BH51" s="5">
        <f t="shared" si="32"/>
        <v>0.25939315573627897</v>
      </c>
      <c r="BI51" s="5">
        <f t="shared" si="32"/>
        <v>0.2764024706016548</v>
      </c>
      <c r="BJ51" s="5">
        <f t="shared" si="32"/>
        <v>0.26555252486376957</v>
      </c>
      <c r="BK51" s="5">
        <f t="shared" si="32"/>
        <v>0.29440508595172443</v>
      </c>
      <c r="BL51" s="5">
        <f t="shared" si="32"/>
        <v>0.2862782222641962</v>
      </c>
      <c r="BM51" s="5">
        <f t="shared" si="32"/>
        <v>0.2821183835803118</v>
      </c>
      <c r="BN51" s="5">
        <f t="shared" si="32"/>
        <v>0.2895361155734799</v>
      </c>
      <c r="BO51" s="5">
        <f aca="true" t="shared" si="33" ref="BO51:CE51">BO49/BO48-1</f>
        <v>0.32883300307314545</v>
      </c>
      <c r="BP51" s="5">
        <f t="shared" si="33"/>
        <v>0.3760308786561428</v>
      </c>
      <c r="BQ51" s="5">
        <f t="shared" si="33"/>
        <v>0.4266126636383438</v>
      </c>
      <c r="BR51" s="5">
        <f t="shared" si="33"/>
        <v>0.4663622379699799</v>
      </c>
      <c r="BS51" s="5">
        <f t="shared" si="33"/>
        <v>0.43523413307387093</v>
      </c>
      <c r="BT51" s="5">
        <f t="shared" si="33"/>
        <v>0.45518905592238545</v>
      </c>
      <c r="BU51" s="5">
        <f t="shared" si="33"/>
        <v>0.5671500492529258</v>
      </c>
      <c r="BV51" s="5">
        <f t="shared" si="33"/>
        <v>0.5205332745122457</v>
      </c>
      <c r="BW51" s="5">
        <f t="shared" si="33"/>
        <v>0.3944108379653568</v>
      </c>
      <c r="BX51" s="5">
        <f t="shared" si="33"/>
        <v>0.4217751702852588</v>
      </c>
      <c r="BY51" s="5">
        <f t="shared" si="33"/>
        <v>0.6667328169660918</v>
      </c>
      <c r="BZ51" s="5">
        <f t="shared" si="33"/>
        <v>0.5326729793233023</v>
      </c>
      <c r="CA51" s="5">
        <f t="shared" si="33"/>
        <v>0.4745289617293955</v>
      </c>
      <c r="CB51" s="5">
        <f t="shared" si="33"/>
        <v>0.4793523729315583</v>
      </c>
      <c r="CC51" s="5">
        <f t="shared" si="33"/>
        <v>0.579710604294355</v>
      </c>
      <c r="CD51" s="5">
        <f t="shared" si="33"/>
        <v>0.5519045158538689</v>
      </c>
      <c r="CE51" s="5">
        <f t="shared" si="33"/>
        <v>0.5081387132722159</v>
      </c>
      <c r="CF51" s="5">
        <f aca="true" t="shared" si="34" ref="CF51:CY51">CF49/CF48-1</f>
        <v>0.5123245441090969</v>
      </c>
      <c r="CG51" s="5">
        <f t="shared" si="34"/>
        <v>0.8069698525838125</v>
      </c>
      <c r="CH51" s="5">
        <f t="shared" si="34"/>
        <v>0.6842530759547423</v>
      </c>
      <c r="CI51" s="5">
        <f t="shared" si="34"/>
        <v>0.5313923505041933</v>
      </c>
      <c r="CJ51" s="5">
        <f t="shared" si="34"/>
        <v>0.5263275360682744</v>
      </c>
      <c r="CK51" s="5">
        <f t="shared" si="34"/>
        <v>0.4572205380918448</v>
      </c>
      <c r="CL51" s="5">
        <f>CL49/CL48-1</f>
        <v>0.5036494323648064</v>
      </c>
      <c r="CM51" s="5">
        <f t="shared" si="34"/>
        <v>0.47761370478158627</v>
      </c>
      <c r="CN51" s="5">
        <f>CN49/CN48-1</f>
        <v>0.49440890861896314</v>
      </c>
      <c r="CO51" s="5">
        <f t="shared" si="34"/>
        <v>0.4465598036928342</v>
      </c>
      <c r="CP51" s="5">
        <f t="shared" si="34"/>
        <v>0.4799392574589032</v>
      </c>
      <c r="CQ51" s="5">
        <f t="shared" si="34"/>
        <v>0.480673107017767</v>
      </c>
      <c r="CR51" s="5">
        <f t="shared" si="34"/>
        <v>0.4852661624535479</v>
      </c>
      <c r="CS51" s="5">
        <f t="shared" si="34"/>
        <v>0.385172818484123</v>
      </c>
      <c r="CT51" s="5">
        <f t="shared" si="34"/>
        <v>0.4427071363218149</v>
      </c>
      <c r="CU51" s="5">
        <f t="shared" si="34"/>
        <v>0.4456098205693497</v>
      </c>
      <c r="CV51" s="5">
        <f t="shared" si="34"/>
        <v>0.43307058126916864</v>
      </c>
      <c r="CW51" s="5">
        <f t="shared" si="34"/>
        <v>0.36423906710247933</v>
      </c>
      <c r="CX51" s="5">
        <f t="shared" si="34"/>
        <v>0.38923339101190746</v>
      </c>
      <c r="CY51" s="5">
        <f t="shared" si="34"/>
        <v>0.3969172319151095</v>
      </c>
      <c r="CZ51" s="5">
        <f>CZ49/CZ48-1</f>
        <v>0.3595774345894338</v>
      </c>
      <c r="DA51" s="5">
        <f>DA49/DA48-1</f>
        <v>0.4075881320691779</v>
      </c>
    </row>
    <row r="52" spans="1:123" s="18" customFormat="1" ht="12.75">
      <c r="A52" s="17" t="s">
        <v>31</v>
      </c>
      <c r="B52" s="18">
        <v>126433</v>
      </c>
      <c r="C52" s="18">
        <v>254127</v>
      </c>
      <c r="D52" s="18">
        <v>254127</v>
      </c>
      <c r="E52" s="18">
        <v>255394</v>
      </c>
      <c r="F52" s="18">
        <v>255394</v>
      </c>
      <c r="G52" s="18">
        <v>256668</v>
      </c>
      <c r="H52" s="18">
        <v>256668</v>
      </c>
      <c r="I52" s="18">
        <v>257948</v>
      </c>
      <c r="J52" s="18">
        <v>257948</v>
      </c>
      <c r="K52" s="18">
        <v>259235</v>
      </c>
      <c r="L52" s="18">
        <v>259235</v>
      </c>
      <c r="M52" s="18">
        <v>260528</v>
      </c>
      <c r="N52" s="18">
        <v>260528</v>
      </c>
      <c r="O52" s="18">
        <v>261827</v>
      </c>
      <c r="P52" s="18">
        <v>261827</v>
      </c>
      <c r="Q52" s="18">
        <v>263133</v>
      </c>
      <c r="R52" s="18">
        <v>263133</v>
      </c>
      <c r="S52" s="18">
        <v>264445</v>
      </c>
      <c r="T52" s="18">
        <v>264445</v>
      </c>
      <c r="U52" s="18">
        <v>265764</v>
      </c>
      <c r="V52" s="18">
        <v>265764</v>
      </c>
      <c r="W52" s="18">
        <v>267090</v>
      </c>
      <c r="X52" s="18">
        <v>267090</v>
      </c>
      <c r="Y52" s="18">
        <v>268422</v>
      </c>
      <c r="Z52" s="18">
        <v>268422</v>
      </c>
      <c r="AA52" s="18">
        <v>269761</v>
      </c>
      <c r="AB52" s="18">
        <v>269761</v>
      </c>
      <c r="AC52" s="18">
        <v>271106</v>
      </c>
      <c r="AD52" s="18">
        <v>271106</v>
      </c>
      <c r="AE52" s="18">
        <v>272458</v>
      </c>
      <c r="AF52" s="18">
        <v>272458</v>
      </c>
      <c r="AG52" s="18">
        <v>273817</v>
      </c>
      <c r="AH52" s="18">
        <v>273817</v>
      </c>
      <c r="AI52" s="18">
        <v>275183</v>
      </c>
      <c r="AJ52" s="18">
        <v>275183</v>
      </c>
      <c r="AK52" s="18">
        <v>276555</v>
      </c>
      <c r="AL52" s="18">
        <v>276555</v>
      </c>
      <c r="AM52" s="18">
        <v>277935</v>
      </c>
      <c r="AN52" s="18">
        <v>277935</v>
      </c>
      <c r="AO52" s="18">
        <v>279321</v>
      </c>
      <c r="AP52" s="18">
        <v>279321</v>
      </c>
      <c r="AQ52" s="18">
        <f>AR18+AR19</f>
        <v>280714</v>
      </c>
      <c r="AR52" s="18">
        <f>AQ52</f>
        <v>280714</v>
      </c>
      <c r="AS52" s="18">
        <f>(AT18+AT19)*2</f>
        <v>282113</v>
      </c>
      <c r="AT52" s="18">
        <f>AS52</f>
        <v>282113</v>
      </c>
      <c r="AU52" s="18">
        <f>(AV18+AV19)*2</f>
        <v>283520</v>
      </c>
      <c r="AV52" s="18">
        <f>AU52</f>
        <v>283520</v>
      </c>
      <c r="AW52" s="18">
        <f>(AX18+AX19)*2</f>
        <v>284935</v>
      </c>
      <c r="AX52" s="18">
        <f>AW52</f>
        <v>284935</v>
      </c>
      <c r="AY52" s="18">
        <f>(AZ18+AZ19)*2</f>
        <v>286356</v>
      </c>
      <c r="AZ52" s="18">
        <f>AY52</f>
        <v>286356</v>
      </c>
      <c r="BA52" s="18">
        <f>(BB18+BB19)*2</f>
        <v>287784</v>
      </c>
      <c r="BB52" s="18">
        <f>BA52</f>
        <v>287784</v>
      </c>
      <c r="BC52" s="18">
        <f>(BD18+BD19)*2</f>
        <v>289219</v>
      </c>
      <c r="BD52" s="18">
        <f>BC52</f>
        <v>289219</v>
      </c>
      <c r="BE52" s="18">
        <f>(BF18+BF19)*2</f>
        <v>290661</v>
      </c>
      <c r="BF52" s="18">
        <f>BE52</f>
        <v>290661</v>
      </c>
      <c r="BG52" s="18">
        <f>(BH18+BH19)*2</f>
        <v>292112</v>
      </c>
      <c r="BH52" s="18">
        <f>BG52</f>
        <v>292112</v>
      </c>
      <c r="BI52" s="18">
        <f>(BJ18+BJ19)*2</f>
        <v>293569</v>
      </c>
      <c r="BJ52" s="18">
        <f>BI52</f>
        <v>293569</v>
      </c>
      <c r="BK52" s="18">
        <f>(BL18+BL19)*2</f>
        <v>295033</v>
      </c>
      <c r="BL52" s="18">
        <f>BK52</f>
        <v>295033</v>
      </c>
      <c r="BM52" s="18">
        <f>(BN18+BN19)*2</f>
        <v>296505</v>
      </c>
      <c r="BN52" s="18">
        <f>BM52</f>
        <v>296505</v>
      </c>
      <c r="BO52" s="18">
        <f>(BP18+BP19)*2</f>
        <v>297984</v>
      </c>
      <c r="BP52" s="18">
        <f>BO52</f>
        <v>297984</v>
      </c>
      <c r="BQ52" s="18">
        <f>(BR18+BR19)*2</f>
        <v>299470</v>
      </c>
      <c r="BR52" s="18">
        <f>BQ52</f>
        <v>299470</v>
      </c>
      <c r="BS52" s="18">
        <f>(BT18+BT19)*2</f>
        <v>300963</v>
      </c>
      <c r="BT52" s="18">
        <f>BS52</f>
        <v>300963</v>
      </c>
      <c r="BU52" s="18">
        <f>(BV18+BV19)*2</f>
        <v>302464</v>
      </c>
      <c r="BV52" s="18">
        <f>BU52</f>
        <v>302464</v>
      </c>
      <c r="BW52" s="18">
        <f>(BX18+BX19)*2</f>
        <v>303973</v>
      </c>
      <c r="BX52" s="18">
        <f>BW52</f>
        <v>303973</v>
      </c>
      <c r="BY52" s="18">
        <f>(BZ18+BZ19)*2</f>
        <v>305489</v>
      </c>
      <c r="BZ52" s="18">
        <f>BY52</f>
        <v>305489</v>
      </c>
      <c r="CA52" s="18">
        <f>(CB18+CB19)*2</f>
        <v>307012</v>
      </c>
      <c r="CB52" s="18">
        <f>CA52</f>
        <v>307012</v>
      </c>
      <c r="CC52" s="18">
        <f>(CD18+CD19)*2</f>
        <v>308544</v>
      </c>
      <c r="CD52" s="18">
        <f>CC52</f>
        <v>308544</v>
      </c>
      <c r="CE52" s="18">
        <f>(CF18+CF19)*2</f>
        <v>310082</v>
      </c>
      <c r="CF52" s="18">
        <f>CE52</f>
        <v>310082</v>
      </c>
      <c r="CG52" s="18">
        <f>(CH18+CH19)*2</f>
        <v>311629</v>
      </c>
      <c r="CH52" s="18">
        <f>CG52</f>
        <v>311629</v>
      </c>
      <c r="CI52" s="18">
        <f>(CJ18+CJ19)*2</f>
        <v>313183</v>
      </c>
      <c r="CJ52" s="18">
        <f>CI52</f>
        <v>313183</v>
      </c>
      <c r="CK52" s="18">
        <f>(CL18+CL19)*2</f>
        <v>314746</v>
      </c>
      <c r="CL52" s="18">
        <f>CK52</f>
        <v>314746</v>
      </c>
      <c r="CM52" s="18">
        <f>(CN18+CN19)*2</f>
        <v>316316</v>
      </c>
      <c r="CN52" s="18">
        <f>CM52</f>
        <v>316316</v>
      </c>
      <c r="CO52" s="18">
        <f>(CP18+CP19)*2</f>
        <v>317893</v>
      </c>
      <c r="CP52" s="18">
        <f>CO52</f>
        <v>317893</v>
      </c>
      <c r="CQ52" s="18">
        <f>(CR18+CR19)*2</f>
        <v>319478</v>
      </c>
      <c r="CR52" s="18">
        <f>CQ52</f>
        <v>319478</v>
      </c>
      <c r="CS52" s="18">
        <f>(CT18+CT19)*2</f>
        <v>321072</v>
      </c>
      <c r="CT52" s="18">
        <f>CS52</f>
        <v>321072</v>
      </c>
      <c r="CU52" s="18">
        <f>(CV18+CV19)*2</f>
        <v>322674</v>
      </c>
      <c r="CV52" s="18">
        <f>CU52</f>
        <v>322674</v>
      </c>
      <c r="CW52" s="18">
        <f>(CX18+CX19)*2</f>
        <v>324282</v>
      </c>
      <c r="CX52" s="18">
        <f>CW52</f>
        <v>324282</v>
      </c>
      <c r="CY52" s="18">
        <f>(CZ18+CZ19)*2</f>
        <v>325900</v>
      </c>
      <c r="CZ52" s="18">
        <f>CY52</f>
        <v>325900</v>
      </c>
      <c r="DA52" s="18">
        <f>(DB18+DB19)*2</f>
        <v>327525</v>
      </c>
      <c r="DB52" s="18">
        <f>DA52</f>
        <v>327525</v>
      </c>
      <c r="DC52" s="18">
        <f>(DD18+DD19)*2</f>
        <v>329160</v>
      </c>
      <c r="DD52" s="18">
        <f>DC52</f>
        <v>329160</v>
      </c>
      <c r="DE52" s="18">
        <f>(DF18+DF19)*2</f>
        <v>330801</v>
      </c>
      <c r="DF52" s="18">
        <f>DE52</f>
        <v>330801</v>
      </c>
      <c r="DG52" s="18">
        <f>(DH18+DH19)*2</f>
        <v>332451</v>
      </c>
      <c r="DH52" s="18">
        <f>DG52</f>
        <v>332451</v>
      </c>
      <c r="DI52" s="18">
        <f>(DJ18+DJ19)*2</f>
        <v>334109</v>
      </c>
      <c r="DJ52" s="18">
        <f>DI52</f>
        <v>334109</v>
      </c>
      <c r="DK52" s="18">
        <f>(DL18+DL19)*2</f>
        <v>335776</v>
      </c>
      <c r="DL52" s="18">
        <f>DK52</f>
        <v>335776</v>
      </c>
      <c r="DM52" s="18">
        <f>(DN18+DN19)*2</f>
        <v>337449</v>
      </c>
      <c r="DN52" s="18">
        <f>DM52</f>
        <v>337449</v>
      </c>
      <c r="DO52" s="18">
        <f>(DP18+DP19)*2</f>
        <v>339132</v>
      </c>
      <c r="DP52" s="18">
        <f>DO52</f>
        <v>339132</v>
      </c>
      <c r="DQ52" s="18">
        <f>(DR18+DR19)*2</f>
        <v>340827</v>
      </c>
      <c r="DR52" s="18">
        <f>DQ52</f>
        <v>340827</v>
      </c>
      <c r="DS52" s="18">
        <f>(DT18+DT19)*2</f>
        <v>0</v>
      </c>
    </row>
    <row r="53" spans="1:256" s="3" customFormat="1" ht="12.75">
      <c r="A53" s="15" t="s">
        <v>2</v>
      </c>
      <c r="B53" s="4">
        <f aca="true" t="shared" si="35" ref="B53:AK53">B22</f>
        <v>171577.87</v>
      </c>
      <c r="C53" s="4">
        <f t="shared" si="35"/>
        <v>151916.68</v>
      </c>
      <c r="D53" s="4">
        <f t="shared" si="35"/>
        <v>178694.58</v>
      </c>
      <c r="E53" s="4">
        <f t="shared" si="35"/>
        <v>167735.36</v>
      </c>
      <c r="F53" s="4">
        <f t="shared" si="35"/>
        <v>169457.37</v>
      </c>
      <c r="G53" s="4">
        <f t="shared" si="35"/>
        <v>170425</v>
      </c>
      <c r="H53" s="4">
        <f t="shared" si="35"/>
        <v>170907.8</v>
      </c>
      <c r="I53" s="4">
        <f t="shared" si="35"/>
        <v>172634.04</v>
      </c>
      <c r="J53" s="4">
        <f t="shared" si="35"/>
        <v>174846.57</v>
      </c>
      <c r="K53" s="4">
        <f t="shared" si="35"/>
        <v>175993.42</v>
      </c>
      <c r="L53" s="4">
        <f t="shared" si="35"/>
        <v>176589.31</v>
      </c>
      <c r="M53" s="4">
        <f t="shared" si="35"/>
        <v>177113.03</v>
      </c>
      <c r="N53" s="4">
        <f t="shared" si="35"/>
        <v>177652.57</v>
      </c>
      <c r="O53" s="4">
        <f t="shared" si="35"/>
        <v>181641.91</v>
      </c>
      <c r="P53" s="4">
        <f t="shared" si="35"/>
        <v>182899.77</v>
      </c>
      <c r="Q53" s="4">
        <f t="shared" si="35"/>
        <v>184292.15</v>
      </c>
      <c r="R53" s="4">
        <f t="shared" si="35"/>
        <v>184939.76</v>
      </c>
      <c r="S53" s="4">
        <f t="shared" si="35"/>
        <v>187925.34</v>
      </c>
      <c r="T53" s="4">
        <f t="shared" si="35"/>
        <v>188821.87</v>
      </c>
      <c r="U53" s="4">
        <f t="shared" si="35"/>
        <v>190269.31</v>
      </c>
      <c r="V53" s="4">
        <f t="shared" si="35"/>
        <v>190867.31</v>
      </c>
      <c r="W53" s="4">
        <f t="shared" si="35"/>
        <v>193217.51</v>
      </c>
      <c r="X53" s="4">
        <f t="shared" si="35"/>
        <v>193657.1</v>
      </c>
      <c r="Y53" s="4">
        <f t="shared" si="35"/>
        <v>194716.78</v>
      </c>
      <c r="Z53" s="4">
        <f t="shared" si="35"/>
        <v>195223.9</v>
      </c>
      <c r="AA53" s="4">
        <f t="shared" si="35"/>
        <v>199467.21</v>
      </c>
      <c r="AB53" s="4">
        <f t="shared" si="35"/>
        <v>200611.14</v>
      </c>
      <c r="AC53" s="4">
        <f t="shared" si="35"/>
        <v>216397.67</v>
      </c>
      <c r="AD53" s="4">
        <f t="shared" si="35"/>
        <v>187641.08</v>
      </c>
      <c r="AE53" s="4">
        <f t="shared" si="35"/>
        <v>221668.36</v>
      </c>
      <c r="AF53" s="4">
        <f t="shared" si="35"/>
        <v>206876.06</v>
      </c>
      <c r="AG53" s="4">
        <f t="shared" si="35"/>
        <v>206908.96</v>
      </c>
      <c r="AH53" s="4">
        <f t="shared" si="35"/>
        <v>207373.12</v>
      </c>
      <c r="AI53" s="4">
        <f t="shared" si="35"/>
        <v>209987.14</v>
      </c>
      <c r="AJ53" s="4">
        <f t="shared" si="35"/>
        <v>210837.08</v>
      </c>
      <c r="AK53" s="4">
        <f t="shared" si="35"/>
        <v>210728.62</v>
      </c>
      <c r="AL53" s="4">
        <f aca="true" t="shared" si="36" ref="AL53:BU53">AL22</f>
        <v>211213.63</v>
      </c>
      <c r="AM53" s="4">
        <f t="shared" si="36"/>
        <v>215836</v>
      </c>
      <c r="AN53" s="4">
        <f t="shared" si="36"/>
        <v>217324</v>
      </c>
      <c r="AO53" s="4">
        <f t="shared" si="36"/>
        <v>216795</v>
      </c>
      <c r="AP53" s="4">
        <f t="shared" si="36"/>
        <v>217477</v>
      </c>
      <c r="AQ53" s="4">
        <f t="shared" si="36"/>
        <v>221945</v>
      </c>
      <c r="AR53" s="4">
        <f t="shared" si="36"/>
        <v>223825.33</v>
      </c>
      <c r="AS53" s="4">
        <f t="shared" si="36"/>
        <v>220007.37</v>
      </c>
      <c r="AT53" s="4">
        <f t="shared" si="36"/>
        <v>203728.21</v>
      </c>
      <c r="AU53" s="4">
        <f t="shared" si="36"/>
        <v>233293.28</v>
      </c>
      <c r="AV53" s="4">
        <f t="shared" si="36"/>
        <v>253616.02</v>
      </c>
      <c r="AW53" s="4">
        <f t="shared" si="36"/>
        <v>225318.67</v>
      </c>
      <c r="AX53" s="4">
        <f t="shared" si="36"/>
        <v>225513.5</v>
      </c>
      <c r="AY53" s="4">
        <f t="shared" si="36"/>
        <v>232022.81</v>
      </c>
      <c r="AZ53" s="4">
        <f t="shared" si="36"/>
        <v>233133.25</v>
      </c>
      <c r="BA53" s="4">
        <f t="shared" si="36"/>
        <v>233095</v>
      </c>
      <c r="BB53" s="4">
        <f t="shared" si="36"/>
        <v>233800.84</v>
      </c>
      <c r="BC53" s="4">
        <f t="shared" si="36"/>
        <v>240714.53</v>
      </c>
      <c r="BD53" s="4">
        <f t="shared" si="36"/>
        <v>241964.46</v>
      </c>
      <c r="BE53" s="4">
        <f t="shared" si="36"/>
        <v>241951.82</v>
      </c>
      <c r="BF53" s="4">
        <f t="shared" si="36"/>
        <v>242853.93</v>
      </c>
      <c r="BG53" s="4">
        <f t="shared" si="36"/>
        <v>252032.74</v>
      </c>
      <c r="BH53" s="4">
        <f t="shared" si="36"/>
        <v>255299.4</v>
      </c>
      <c r="BI53" s="4">
        <f t="shared" si="36"/>
        <v>255523.3</v>
      </c>
      <c r="BJ53" s="4">
        <f t="shared" si="36"/>
        <v>255360.18</v>
      </c>
      <c r="BK53" s="4">
        <f t="shared" si="36"/>
        <v>258123.33</v>
      </c>
      <c r="BL53" s="4">
        <f t="shared" si="36"/>
        <v>259007.47</v>
      </c>
      <c r="BM53" s="4">
        <f t="shared" si="36"/>
        <v>260747.92</v>
      </c>
      <c r="BN53" s="4">
        <f t="shared" si="36"/>
        <v>260727.12</v>
      </c>
      <c r="BO53" s="4">
        <f t="shared" si="36"/>
        <v>269752.29</v>
      </c>
      <c r="BP53" s="4">
        <f t="shared" si="36"/>
        <v>275748.28</v>
      </c>
      <c r="BQ53" s="4">
        <f t="shared" si="36"/>
        <v>277802.06</v>
      </c>
      <c r="BR53" s="4">
        <f t="shared" si="36"/>
        <v>277802.06</v>
      </c>
      <c r="BS53" s="4">
        <f t="shared" si="36"/>
        <v>282436.78</v>
      </c>
      <c r="BT53" s="4">
        <f t="shared" si="36"/>
        <v>297449.75</v>
      </c>
      <c r="BU53" s="4">
        <f t="shared" si="36"/>
        <v>297449.75</v>
      </c>
      <c r="BV53" s="4">
        <f>'A2Dominion'!BU22</f>
        <v>233910</v>
      </c>
      <c r="BW53" s="4">
        <f aca="true" t="shared" si="37" ref="BW53:CY53">BW22</f>
        <v>304652.79</v>
      </c>
      <c r="BX53" s="4">
        <f t="shared" si="37"/>
        <v>306217.62</v>
      </c>
      <c r="BY53" s="4">
        <f t="shared" si="37"/>
        <v>306275.69</v>
      </c>
      <c r="BZ53" s="4">
        <f t="shared" si="37"/>
        <v>306275.69</v>
      </c>
      <c r="CA53" s="4">
        <f t="shared" si="37"/>
        <v>315911.53</v>
      </c>
      <c r="CB53" s="4">
        <f t="shared" si="37"/>
        <v>319067.84</v>
      </c>
      <c r="CC53" s="4">
        <f t="shared" si="37"/>
        <v>319067.84</v>
      </c>
      <c r="CD53" s="4">
        <f t="shared" si="37"/>
        <v>319141.24</v>
      </c>
      <c r="CE53" s="4">
        <f t="shared" si="37"/>
        <v>324610.72</v>
      </c>
      <c r="CF53" s="4">
        <f t="shared" si="37"/>
        <v>326262.3</v>
      </c>
      <c r="CG53" s="4">
        <f t="shared" si="37"/>
        <v>326304.16</v>
      </c>
      <c r="CH53" s="4">
        <f t="shared" si="37"/>
        <v>326405.56</v>
      </c>
      <c r="CI53" s="4">
        <f t="shared" si="37"/>
        <v>323955.32</v>
      </c>
      <c r="CJ53" s="4">
        <f t="shared" si="37"/>
        <v>323955.32</v>
      </c>
      <c r="CK53" s="4">
        <f t="shared" si="37"/>
        <v>323955.32</v>
      </c>
      <c r="CL53" s="4">
        <f t="shared" si="37"/>
        <v>323955.32</v>
      </c>
      <c r="CM53" s="4">
        <f t="shared" si="37"/>
        <v>320828.43</v>
      </c>
      <c r="CN53" s="4">
        <f t="shared" si="37"/>
        <v>320828.43</v>
      </c>
      <c r="CO53" s="4">
        <f t="shared" si="37"/>
        <v>320831.29</v>
      </c>
      <c r="CP53" s="4">
        <f t="shared" si="37"/>
        <v>320831.29</v>
      </c>
      <c r="CQ53" s="4">
        <f t="shared" si="37"/>
        <v>317670.47</v>
      </c>
      <c r="CR53" s="4">
        <f t="shared" si="37"/>
        <v>317670.47</v>
      </c>
      <c r="CS53" s="4">
        <f t="shared" si="37"/>
        <v>317670.47</v>
      </c>
      <c r="CT53" s="4">
        <f t="shared" si="37"/>
        <v>316452.5</v>
      </c>
      <c r="CU53" s="4">
        <f t="shared" si="37"/>
        <v>307734.05</v>
      </c>
      <c r="CV53" s="4">
        <f t="shared" si="37"/>
        <v>307734.05</v>
      </c>
      <c r="CW53" s="4">
        <f t="shared" si="37"/>
        <v>304708.04</v>
      </c>
      <c r="CX53" s="4">
        <f t="shared" si="37"/>
        <v>304708.04</v>
      </c>
      <c r="CY53" s="4">
        <f t="shared" si="37"/>
        <v>304708.04</v>
      </c>
      <c r="CZ53" s="4">
        <f aca="true" t="shared" si="38" ref="CZ53:FK53">CZ22</f>
        <v>304708.04</v>
      </c>
      <c r="DA53" s="4">
        <f>DA22</f>
        <v>304708.04</v>
      </c>
      <c r="DB53" s="4">
        <f t="shared" si="38"/>
        <v>0</v>
      </c>
      <c r="DC53" s="4">
        <f t="shared" si="38"/>
        <v>0</v>
      </c>
      <c r="DD53" s="4">
        <f t="shared" si="38"/>
        <v>0</v>
      </c>
      <c r="DE53" s="4">
        <f t="shared" si="38"/>
        <v>0</v>
      </c>
      <c r="DF53" s="4">
        <f t="shared" si="38"/>
        <v>0</v>
      </c>
      <c r="DG53" s="4">
        <f t="shared" si="38"/>
        <v>0</v>
      </c>
      <c r="DH53" s="4">
        <f t="shared" si="38"/>
        <v>0</v>
      </c>
      <c r="DI53" s="4">
        <f t="shared" si="38"/>
        <v>0</v>
      </c>
      <c r="DJ53" s="4">
        <f t="shared" si="38"/>
        <v>0</v>
      </c>
      <c r="DK53" s="4">
        <f t="shared" si="38"/>
        <v>0</v>
      </c>
      <c r="DL53" s="4">
        <f t="shared" si="38"/>
        <v>0</v>
      </c>
      <c r="DM53" s="4">
        <f t="shared" si="38"/>
        <v>0</v>
      </c>
      <c r="DN53" s="4">
        <f t="shared" si="38"/>
        <v>0</v>
      </c>
      <c r="DO53" s="4">
        <f t="shared" si="38"/>
        <v>0</v>
      </c>
      <c r="DP53" s="4">
        <f t="shared" si="38"/>
        <v>0</v>
      </c>
      <c r="DQ53" s="4">
        <f t="shared" si="38"/>
        <v>0</v>
      </c>
      <c r="DR53" s="4">
        <f t="shared" si="38"/>
        <v>0</v>
      </c>
      <c r="DS53" s="4">
        <f t="shared" si="38"/>
        <v>0</v>
      </c>
      <c r="DT53" s="4">
        <f t="shared" si="38"/>
        <v>0</v>
      </c>
      <c r="DU53" s="4">
        <f t="shared" si="38"/>
        <v>0</v>
      </c>
      <c r="DV53" s="4">
        <f t="shared" si="38"/>
        <v>0</v>
      </c>
      <c r="DW53" s="4">
        <f t="shared" si="38"/>
        <v>0</v>
      </c>
      <c r="DX53" s="4">
        <f t="shared" si="38"/>
        <v>0</v>
      </c>
      <c r="DY53" s="4">
        <f t="shared" si="38"/>
        <v>0</v>
      </c>
      <c r="DZ53" s="4">
        <f t="shared" si="38"/>
        <v>0</v>
      </c>
      <c r="EA53" s="4">
        <f t="shared" si="38"/>
        <v>0</v>
      </c>
      <c r="EB53" s="4">
        <f t="shared" si="38"/>
        <v>0</v>
      </c>
      <c r="EC53" s="4">
        <f t="shared" si="38"/>
        <v>0</v>
      </c>
      <c r="ED53" s="4">
        <f t="shared" si="38"/>
        <v>0</v>
      </c>
      <c r="EE53" s="4">
        <f t="shared" si="38"/>
        <v>0</v>
      </c>
      <c r="EF53" s="4">
        <f t="shared" si="38"/>
        <v>0</v>
      </c>
      <c r="EG53" s="4">
        <f t="shared" si="38"/>
        <v>0</v>
      </c>
      <c r="EH53" s="4">
        <f t="shared" si="38"/>
        <v>0</v>
      </c>
      <c r="EI53" s="4">
        <f t="shared" si="38"/>
        <v>0</v>
      </c>
      <c r="EJ53" s="4">
        <f t="shared" si="38"/>
        <v>0</v>
      </c>
      <c r="EK53" s="4">
        <f t="shared" si="38"/>
        <v>0</v>
      </c>
      <c r="EL53" s="4">
        <f t="shared" si="38"/>
        <v>0</v>
      </c>
      <c r="EM53" s="4">
        <f t="shared" si="38"/>
        <v>0</v>
      </c>
      <c r="EN53" s="4">
        <f t="shared" si="38"/>
        <v>0</v>
      </c>
      <c r="EO53" s="4">
        <f t="shared" si="38"/>
        <v>0</v>
      </c>
      <c r="EP53" s="4">
        <f t="shared" si="38"/>
        <v>0</v>
      </c>
      <c r="EQ53" s="4">
        <f t="shared" si="38"/>
        <v>0</v>
      </c>
      <c r="ER53" s="4">
        <f t="shared" si="38"/>
        <v>0</v>
      </c>
      <c r="ES53" s="4">
        <f t="shared" si="38"/>
        <v>0</v>
      </c>
      <c r="ET53" s="4">
        <f t="shared" si="38"/>
        <v>0</v>
      </c>
      <c r="EU53" s="4">
        <f t="shared" si="38"/>
        <v>0</v>
      </c>
      <c r="EV53" s="4">
        <f t="shared" si="38"/>
        <v>0</v>
      </c>
      <c r="EW53" s="4">
        <f t="shared" si="38"/>
        <v>0</v>
      </c>
      <c r="EX53" s="4">
        <f t="shared" si="38"/>
        <v>0</v>
      </c>
      <c r="EY53" s="4">
        <f t="shared" si="38"/>
        <v>0</v>
      </c>
      <c r="EZ53" s="4">
        <f t="shared" si="38"/>
        <v>0</v>
      </c>
      <c r="FA53" s="4">
        <f t="shared" si="38"/>
        <v>0</v>
      </c>
      <c r="FB53" s="4">
        <f t="shared" si="38"/>
        <v>0</v>
      </c>
      <c r="FC53" s="4">
        <f t="shared" si="38"/>
        <v>0</v>
      </c>
      <c r="FD53" s="4">
        <f t="shared" si="38"/>
        <v>0</v>
      </c>
      <c r="FE53" s="4">
        <f t="shared" si="38"/>
        <v>0</v>
      </c>
      <c r="FF53" s="4">
        <f t="shared" si="38"/>
        <v>0</v>
      </c>
      <c r="FG53" s="4">
        <f t="shared" si="38"/>
        <v>0</v>
      </c>
      <c r="FH53" s="4">
        <f t="shared" si="38"/>
        <v>0</v>
      </c>
      <c r="FI53" s="4">
        <f t="shared" si="38"/>
        <v>0</v>
      </c>
      <c r="FJ53" s="4">
        <f t="shared" si="38"/>
        <v>0</v>
      </c>
      <c r="FK53" s="4">
        <f t="shared" si="38"/>
        <v>0</v>
      </c>
      <c r="FL53" s="4">
        <f aca="true" t="shared" si="39" ref="FL53:HW53">FL22</f>
        <v>0</v>
      </c>
      <c r="FM53" s="4">
        <f t="shared" si="39"/>
        <v>0</v>
      </c>
      <c r="FN53" s="4">
        <f t="shared" si="39"/>
        <v>0</v>
      </c>
      <c r="FO53" s="4">
        <f t="shared" si="39"/>
        <v>0</v>
      </c>
      <c r="FP53" s="4">
        <f t="shared" si="39"/>
        <v>0</v>
      </c>
      <c r="FQ53" s="4">
        <f t="shared" si="39"/>
        <v>0</v>
      </c>
      <c r="FR53" s="4">
        <f t="shared" si="39"/>
        <v>0</v>
      </c>
      <c r="FS53" s="4">
        <f t="shared" si="39"/>
        <v>0</v>
      </c>
      <c r="FT53" s="4">
        <f t="shared" si="39"/>
        <v>0</v>
      </c>
      <c r="FU53" s="4">
        <f t="shared" si="39"/>
        <v>0</v>
      </c>
      <c r="FV53" s="4">
        <f t="shared" si="39"/>
        <v>0</v>
      </c>
      <c r="FW53" s="4">
        <f t="shared" si="39"/>
        <v>0</v>
      </c>
      <c r="FX53" s="4">
        <f t="shared" si="39"/>
        <v>0</v>
      </c>
      <c r="FY53" s="4">
        <f t="shared" si="39"/>
        <v>0</v>
      </c>
      <c r="FZ53" s="4">
        <f t="shared" si="39"/>
        <v>0</v>
      </c>
      <c r="GA53" s="4">
        <f t="shared" si="39"/>
        <v>0</v>
      </c>
      <c r="GB53" s="4">
        <f t="shared" si="39"/>
        <v>0</v>
      </c>
      <c r="GC53" s="4">
        <f t="shared" si="39"/>
        <v>0</v>
      </c>
      <c r="GD53" s="4">
        <f t="shared" si="39"/>
        <v>0</v>
      </c>
      <c r="GE53" s="4">
        <f t="shared" si="39"/>
        <v>0</v>
      </c>
      <c r="GF53" s="4">
        <f t="shared" si="39"/>
        <v>0</v>
      </c>
      <c r="GG53" s="4">
        <f t="shared" si="39"/>
        <v>0</v>
      </c>
      <c r="GH53" s="4">
        <f t="shared" si="39"/>
        <v>0</v>
      </c>
      <c r="GI53" s="4">
        <f t="shared" si="39"/>
        <v>0</v>
      </c>
      <c r="GJ53" s="4">
        <f t="shared" si="39"/>
        <v>0</v>
      </c>
      <c r="GK53" s="4">
        <f t="shared" si="39"/>
        <v>0</v>
      </c>
      <c r="GL53" s="4">
        <f t="shared" si="39"/>
        <v>0</v>
      </c>
      <c r="GM53" s="4">
        <f t="shared" si="39"/>
        <v>0</v>
      </c>
      <c r="GN53" s="4">
        <f t="shared" si="39"/>
        <v>0</v>
      </c>
      <c r="GO53" s="4">
        <f t="shared" si="39"/>
        <v>0</v>
      </c>
      <c r="GP53" s="4">
        <f t="shared" si="39"/>
        <v>0</v>
      </c>
      <c r="GQ53" s="4">
        <f t="shared" si="39"/>
        <v>0</v>
      </c>
      <c r="GR53" s="4">
        <f t="shared" si="39"/>
        <v>0</v>
      </c>
      <c r="GS53" s="4">
        <f t="shared" si="39"/>
        <v>0</v>
      </c>
      <c r="GT53" s="4">
        <f t="shared" si="39"/>
        <v>0</v>
      </c>
      <c r="GU53" s="4">
        <f t="shared" si="39"/>
        <v>0</v>
      </c>
      <c r="GV53" s="4">
        <f t="shared" si="39"/>
        <v>0</v>
      </c>
      <c r="GW53" s="4">
        <f t="shared" si="39"/>
        <v>0</v>
      </c>
      <c r="GX53" s="4">
        <f t="shared" si="39"/>
        <v>0</v>
      </c>
      <c r="GY53" s="4">
        <f t="shared" si="39"/>
        <v>0</v>
      </c>
      <c r="GZ53" s="4">
        <f t="shared" si="39"/>
        <v>0</v>
      </c>
      <c r="HA53" s="4">
        <f t="shared" si="39"/>
        <v>0</v>
      </c>
      <c r="HB53" s="4">
        <f t="shared" si="39"/>
        <v>0</v>
      </c>
      <c r="HC53" s="4">
        <f t="shared" si="39"/>
        <v>0</v>
      </c>
      <c r="HD53" s="4">
        <f t="shared" si="39"/>
        <v>0</v>
      </c>
      <c r="HE53" s="4">
        <f t="shared" si="39"/>
        <v>0</v>
      </c>
      <c r="HF53" s="4">
        <f t="shared" si="39"/>
        <v>0</v>
      </c>
      <c r="HG53" s="4">
        <f t="shared" si="39"/>
        <v>0</v>
      </c>
      <c r="HH53" s="4">
        <f t="shared" si="39"/>
        <v>0</v>
      </c>
      <c r="HI53" s="4">
        <f t="shared" si="39"/>
        <v>0</v>
      </c>
      <c r="HJ53" s="4">
        <f t="shared" si="39"/>
        <v>0</v>
      </c>
      <c r="HK53" s="4">
        <f t="shared" si="39"/>
        <v>0</v>
      </c>
      <c r="HL53" s="4">
        <f t="shared" si="39"/>
        <v>0</v>
      </c>
      <c r="HM53" s="4">
        <f t="shared" si="39"/>
        <v>0</v>
      </c>
      <c r="HN53" s="4">
        <f t="shared" si="39"/>
        <v>0</v>
      </c>
      <c r="HO53" s="4">
        <f t="shared" si="39"/>
        <v>0</v>
      </c>
      <c r="HP53" s="4">
        <f t="shared" si="39"/>
        <v>0</v>
      </c>
      <c r="HQ53" s="4">
        <f t="shared" si="39"/>
        <v>0</v>
      </c>
      <c r="HR53" s="4">
        <f t="shared" si="39"/>
        <v>0</v>
      </c>
      <c r="HS53" s="4">
        <f t="shared" si="39"/>
        <v>0</v>
      </c>
      <c r="HT53" s="4">
        <f t="shared" si="39"/>
        <v>0</v>
      </c>
      <c r="HU53" s="4">
        <f t="shared" si="39"/>
        <v>0</v>
      </c>
      <c r="HV53" s="4">
        <f t="shared" si="39"/>
        <v>0</v>
      </c>
      <c r="HW53" s="4">
        <f t="shared" si="39"/>
        <v>0</v>
      </c>
      <c r="HX53" s="4">
        <f aca="true" t="shared" si="40" ref="HX53:IV53">HX22</f>
        <v>0</v>
      </c>
      <c r="HY53" s="4">
        <f t="shared" si="40"/>
        <v>0</v>
      </c>
      <c r="HZ53" s="4">
        <f t="shared" si="40"/>
        <v>0</v>
      </c>
      <c r="IA53" s="4">
        <f t="shared" si="40"/>
        <v>0</v>
      </c>
      <c r="IB53" s="4">
        <f t="shared" si="40"/>
        <v>0</v>
      </c>
      <c r="IC53" s="4">
        <f t="shared" si="40"/>
        <v>0</v>
      </c>
      <c r="ID53" s="4">
        <f t="shared" si="40"/>
        <v>0</v>
      </c>
      <c r="IE53" s="4">
        <f t="shared" si="40"/>
        <v>0</v>
      </c>
      <c r="IF53" s="4">
        <f t="shared" si="40"/>
        <v>0</v>
      </c>
      <c r="IG53" s="4">
        <f t="shared" si="40"/>
        <v>0</v>
      </c>
      <c r="IH53" s="4">
        <f t="shared" si="40"/>
        <v>0</v>
      </c>
      <c r="II53" s="4">
        <f t="shared" si="40"/>
        <v>0</v>
      </c>
      <c r="IJ53" s="4">
        <f t="shared" si="40"/>
        <v>0</v>
      </c>
      <c r="IK53" s="4">
        <f t="shared" si="40"/>
        <v>0</v>
      </c>
      <c r="IL53" s="4">
        <f t="shared" si="40"/>
        <v>0</v>
      </c>
      <c r="IM53" s="4">
        <f t="shared" si="40"/>
        <v>0</v>
      </c>
      <c r="IN53" s="4">
        <f t="shared" si="40"/>
        <v>0</v>
      </c>
      <c r="IO53" s="4">
        <f t="shared" si="40"/>
        <v>0</v>
      </c>
      <c r="IP53" s="4">
        <f t="shared" si="40"/>
        <v>0</v>
      </c>
      <c r="IQ53" s="4">
        <f t="shared" si="40"/>
        <v>0</v>
      </c>
      <c r="IR53" s="4">
        <f t="shared" si="40"/>
        <v>0</v>
      </c>
      <c r="IS53" s="4">
        <f t="shared" si="40"/>
        <v>0</v>
      </c>
      <c r="IT53" s="4">
        <f t="shared" si="40"/>
        <v>0</v>
      </c>
      <c r="IU53" s="4">
        <f t="shared" si="40"/>
        <v>0</v>
      </c>
      <c r="IV53" s="4">
        <f t="shared" si="40"/>
        <v>0</v>
      </c>
    </row>
    <row r="54" spans="1:256" s="3" customFormat="1" ht="12.75">
      <c r="A54" s="15" t="s">
        <v>30</v>
      </c>
      <c r="B54" s="3">
        <v>0.0424</v>
      </c>
      <c r="C54" s="3">
        <f>B54</f>
        <v>0.0424</v>
      </c>
      <c r="D54" s="3">
        <f aca="true" t="shared" si="41" ref="D54:BO54">C54</f>
        <v>0.0424</v>
      </c>
      <c r="E54" s="3">
        <f t="shared" si="41"/>
        <v>0.0424</v>
      </c>
      <c r="F54" s="3">
        <f t="shared" si="41"/>
        <v>0.0424</v>
      </c>
      <c r="G54" s="3">
        <f t="shared" si="41"/>
        <v>0.0424</v>
      </c>
      <c r="H54" s="3">
        <f t="shared" si="41"/>
        <v>0.0424</v>
      </c>
      <c r="I54" s="3">
        <f t="shared" si="41"/>
        <v>0.0424</v>
      </c>
      <c r="J54" s="3">
        <f t="shared" si="41"/>
        <v>0.0424</v>
      </c>
      <c r="K54" s="3">
        <f t="shared" si="41"/>
        <v>0.0424</v>
      </c>
      <c r="L54" s="3">
        <f t="shared" si="41"/>
        <v>0.0424</v>
      </c>
      <c r="M54" s="3">
        <f t="shared" si="41"/>
        <v>0.0424</v>
      </c>
      <c r="N54" s="3">
        <f t="shared" si="41"/>
        <v>0.0424</v>
      </c>
      <c r="O54" s="3">
        <f t="shared" si="41"/>
        <v>0.0424</v>
      </c>
      <c r="P54" s="3">
        <f t="shared" si="41"/>
        <v>0.0424</v>
      </c>
      <c r="Q54" s="3">
        <f t="shared" si="41"/>
        <v>0.0424</v>
      </c>
      <c r="R54" s="3">
        <f t="shared" si="41"/>
        <v>0.0424</v>
      </c>
      <c r="S54" s="3">
        <f t="shared" si="41"/>
        <v>0.0424</v>
      </c>
      <c r="T54" s="3">
        <f t="shared" si="41"/>
        <v>0.0424</v>
      </c>
      <c r="U54" s="3">
        <f t="shared" si="41"/>
        <v>0.0424</v>
      </c>
      <c r="V54" s="3">
        <f t="shared" si="41"/>
        <v>0.0424</v>
      </c>
      <c r="W54" s="3">
        <f t="shared" si="41"/>
        <v>0.0424</v>
      </c>
      <c r="X54" s="3">
        <f t="shared" si="41"/>
        <v>0.0424</v>
      </c>
      <c r="Y54" s="3">
        <f t="shared" si="41"/>
        <v>0.0424</v>
      </c>
      <c r="Z54" s="3">
        <f t="shared" si="41"/>
        <v>0.0424</v>
      </c>
      <c r="AA54" s="3">
        <f t="shared" si="41"/>
        <v>0.0424</v>
      </c>
      <c r="AB54" s="3">
        <f t="shared" si="41"/>
        <v>0.0424</v>
      </c>
      <c r="AC54" s="3">
        <f t="shared" si="41"/>
        <v>0.0424</v>
      </c>
      <c r="AD54" s="3">
        <f t="shared" si="41"/>
        <v>0.0424</v>
      </c>
      <c r="AE54" s="3">
        <f t="shared" si="41"/>
        <v>0.0424</v>
      </c>
      <c r="AF54" s="3">
        <f t="shared" si="41"/>
        <v>0.0424</v>
      </c>
      <c r="AG54" s="3">
        <f t="shared" si="41"/>
        <v>0.0424</v>
      </c>
      <c r="AH54" s="3">
        <f t="shared" si="41"/>
        <v>0.0424</v>
      </c>
      <c r="AI54" s="3">
        <f t="shared" si="41"/>
        <v>0.0424</v>
      </c>
      <c r="AJ54" s="3">
        <f t="shared" si="41"/>
        <v>0.0424</v>
      </c>
      <c r="AK54" s="3">
        <f t="shared" si="41"/>
        <v>0.0424</v>
      </c>
      <c r="AL54" s="3">
        <f t="shared" si="41"/>
        <v>0.0424</v>
      </c>
      <c r="AM54" s="3">
        <f t="shared" si="41"/>
        <v>0.0424</v>
      </c>
      <c r="AN54" s="3">
        <f t="shared" si="41"/>
        <v>0.0424</v>
      </c>
      <c r="AO54" s="3">
        <f t="shared" si="41"/>
        <v>0.0424</v>
      </c>
      <c r="AP54" s="3">
        <f t="shared" si="41"/>
        <v>0.0424</v>
      </c>
      <c r="AQ54" s="3">
        <f t="shared" si="41"/>
        <v>0.0424</v>
      </c>
      <c r="AR54" s="3">
        <f t="shared" si="41"/>
        <v>0.0424</v>
      </c>
      <c r="AS54" s="3">
        <f t="shared" si="41"/>
        <v>0.0424</v>
      </c>
      <c r="AT54" s="3">
        <f t="shared" si="41"/>
        <v>0.0424</v>
      </c>
      <c r="AU54" s="3">
        <f t="shared" si="41"/>
        <v>0.0424</v>
      </c>
      <c r="AV54" s="3">
        <f t="shared" si="41"/>
        <v>0.0424</v>
      </c>
      <c r="AW54" s="3">
        <f t="shared" si="41"/>
        <v>0.0424</v>
      </c>
      <c r="AX54" s="3">
        <f t="shared" si="41"/>
        <v>0.0424</v>
      </c>
      <c r="AY54" s="3">
        <f t="shared" si="41"/>
        <v>0.0424</v>
      </c>
      <c r="AZ54" s="3">
        <f t="shared" si="41"/>
        <v>0.0424</v>
      </c>
      <c r="BA54" s="3">
        <f t="shared" si="41"/>
        <v>0.0424</v>
      </c>
      <c r="BB54" s="3">
        <f t="shared" si="41"/>
        <v>0.0424</v>
      </c>
      <c r="BC54" s="3">
        <f t="shared" si="41"/>
        <v>0.0424</v>
      </c>
      <c r="BD54" s="3">
        <f t="shared" si="41"/>
        <v>0.0424</v>
      </c>
      <c r="BE54" s="3">
        <f t="shared" si="41"/>
        <v>0.0424</v>
      </c>
      <c r="BF54" s="3">
        <f t="shared" si="41"/>
        <v>0.0424</v>
      </c>
      <c r="BG54" s="3">
        <f t="shared" si="41"/>
        <v>0.0424</v>
      </c>
      <c r="BH54" s="3">
        <f t="shared" si="41"/>
        <v>0.0424</v>
      </c>
      <c r="BI54" s="3">
        <f t="shared" si="41"/>
        <v>0.0424</v>
      </c>
      <c r="BJ54" s="3">
        <f t="shared" si="41"/>
        <v>0.0424</v>
      </c>
      <c r="BK54" s="3">
        <f t="shared" si="41"/>
        <v>0.0424</v>
      </c>
      <c r="BL54" s="3">
        <f t="shared" si="41"/>
        <v>0.0424</v>
      </c>
      <c r="BM54" s="3">
        <f t="shared" si="41"/>
        <v>0.0424</v>
      </c>
      <c r="BN54" s="3">
        <f t="shared" si="41"/>
        <v>0.0424</v>
      </c>
      <c r="BO54" s="3">
        <f t="shared" si="41"/>
        <v>0.0424</v>
      </c>
      <c r="BP54" s="3">
        <f aca="true" t="shared" si="42" ref="BP54:EA54">BO54</f>
        <v>0.0424</v>
      </c>
      <c r="BQ54" s="3">
        <f t="shared" si="42"/>
        <v>0.0424</v>
      </c>
      <c r="BR54" s="3">
        <f t="shared" si="42"/>
        <v>0.0424</v>
      </c>
      <c r="BS54" s="3">
        <f t="shared" si="42"/>
        <v>0.0424</v>
      </c>
      <c r="BT54" s="3">
        <f t="shared" si="42"/>
        <v>0.0424</v>
      </c>
      <c r="BU54" s="3">
        <f t="shared" si="42"/>
        <v>0.0424</v>
      </c>
      <c r="BV54" s="3">
        <f t="shared" si="42"/>
        <v>0.0424</v>
      </c>
      <c r="BW54" s="3">
        <f t="shared" si="42"/>
        <v>0.0424</v>
      </c>
      <c r="BX54" s="3">
        <f t="shared" si="42"/>
        <v>0.0424</v>
      </c>
      <c r="BY54" s="3">
        <f t="shared" si="42"/>
        <v>0.0424</v>
      </c>
      <c r="BZ54" s="3">
        <f t="shared" si="42"/>
        <v>0.0424</v>
      </c>
      <c r="CA54" s="3">
        <f t="shared" si="42"/>
        <v>0.0424</v>
      </c>
      <c r="CB54" s="3">
        <f t="shared" si="42"/>
        <v>0.0424</v>
      </c>
      <c r="CC54" s="3">
        <f t="shared" si="42"/>
        <v>0.0424</v>
      </c>
      <c r="CD54" s="3">
        <f t="shared" si="42"/>
        <v>0.0424</v>
      </c>
      <c r="CE54" s="3">
        <f t="shared" si="42"/>
        <v>0.0424</v>
      </c>
      <c r="CF54" s="3">
        <f t="shared" si="42"/>
        <v>0.0424</v>
      </c>
      <c r="CG54" s="3">
        <f t="shared" si="42"/>
        <v>0.0424</v>
      </c>
      <c r="CH54" s="3">
        <f t="shared" si="42"/>
        <v>0.0424</v>
      </c>
      <c r="CI54" s="3">
        <f t="shared" si="42"/>
        <v>0.0424</v>
      </c>
      <c r="CJ54" s="3">
        <f t="shared" si="42"/>
        <v>0.0424</v>
      </c>
      <c r="CK54" s="3">
        <f t="shared" si="42"/>
        <v>0.0424</v>
      </c>
      <c r="CL54" s="3">
        <f t="shared" si="42"/>
        <v>0.0424</v>
      </c>
      <c r="CM54" s="3">
        <f t="shared" si="42"/>
        <v>0.0424</v>
      </c>
      <c r="CN54" s="3">
        <f t="shared" si="42"/>
        <v>0.0424</v>
      </c>
      <c r="CO54" s="3">
        <f t="shared" si="42"/>
        <v>0.0424</v>
      </c>
      <c r="CP54" s="3">
        <f t="shared" si="42"/>
        <v>0.0424</v>
      </c>
      <c r="CQ54" s="3">
        <f t="shared" si="42"/>
        <v>0.0424</v>
      </c>
      <c r="CR54" s="3">
        <f t="shared" si="42"/>
        <v>0.0424</v>
      </c>
      <c r="CS54" s="3">
        <f t="shared" si="42"/>
        <v>0.0424</v>
      </c>
      <c r="CT54" s="3">
        <f t="shared" si="42"/>
        <v>0.0424</v>
      </c>
      <c r="CU54" s="3">
        <f t="shared" si="42"/>
        <v>0.0424</v>
      </c>
      <c r="CV54" s="3">
        <f t="shared" si="42"/>
        <v>0.0424</v>
      </c>
      <c r="CW54" s="3">
        <f t="shared" si="42"/>
        <v>0.0424</v>
      </c>
      <c r="CX54" s="3">
        <f t="shared" si="42"/>
        <v>0.0424</v>
      </c>
      <c r="CY54" s="3">
        <f t="shared" si="42"/>
        <v>0.0424</v>
      </c>
      <c r="CZ54" s="3">
        <f t="shared" si="42"/>
        <v>0.0424</v>
      </c>
      <c r="DA54" s="3">
        <f>CZ54</f>
        <v>0.0424</v>
      </c>
      <c r="DB54" s="3">
        <f t="shared" si="42"/>
        <v>0.0424</v>
      </c>
      <c r="DC54" s="3">
        <f t="shared" si="42"/>
        <v>0.0424</v>
      </c>
      <c r="DD54" s="3">
        <f t="shared" si="42"/>
        <v>0.0424</v>
      </c>
      <c r="DE54" s="3">
        <f t="shared" si="42"/>
        <v>0.0424</v>
      </c>
      <c r="DF54" s="3">
        <f t="shared" si="42"/>
        <v>0.0424</v>
      </c>
      <c r="DG54" s="3">
        <f t="shared" si="42"/>
        <v>0.0424</v>
      </c>
      <c r="DH54" s="3">
        <f t="shared" si="42"/>
        <v>0.0424</v>
      </c>
      <c r="DI54" s="3">
        <f t="shared" si="42"/>
        <v>0.0424</v>
      </c>
      <c r="DJ54" s="3">
        <f t="shared" si="42"/>
        <v>0.0424</v>
      </c>
      <c r="DK54" s="3">
        <f t="shared" si="42"/>
        <v>0.0424</v>
      </c>
      <c r="DL54" s="3">
        <f t="shared" si="42"/>
        <v>0.0424</v>
      </c>
      <c r="DM54" s="3">
        <f t="shared" si="42"/>
        <v>0.0424</v>
      </c>
      <c r="DN54" s="3">
        <f t="shared" si="42"/>
        <v>0.0424</v>
      </c>
      <c r="DO54" s="3">
        <f t="shared" si="42"/>
        <v>0.0424</v>
      </c>
      <c r="DP54" s="3">
        <f t="shared" si="42"/>
        <v>0.0424</v>
      </c>
      <c r="DQ54" s="3">
        <f t="shared" si="42"/>
        <v>0.0424</v>
      </c>
      <c r="DR54" s="3">
        <f t="shared" si="42"/>
        <v>0.0424</v>
      </c>
      <c r="DS54" s="3">
        <f t="shared" si="42"/>
        <v>0.0424</v>
      </c>
      <c r="DT54" s="3">
        <f t="shared" si="42"/>
        <v>0.0424</v>
      </c>
      <c r="DU54" s="3">
        <f t="shared" si="42"/>
        <v>0.0424</v>
      </c>
      <c r="DV54" s="3">
        <f t="shared" si="42"/>
        <v>0.0424</v>
      </c>
      <c r="DW54" s="3">
        <f t="shared" si="42"/>
        <v>0.0424</v>
      </c>
      <c r="DX54" s="3">
        <f t="shared" si="42"/>
        <v>0.0424</v>
      </c>
      <c r="DY54" s="3">
        <f t="shared" si="42"/>
        <v>0.0424</v>
      </c>
      <c r="DZ54" s="3">
        <f t="shared" si="42"/>
        <v>0.0424</v>
      </c>
      <c r="EA54" s="3">
        <f t="shared" si="42"/>
        <v>0.0424</v>
      </c>
      <c r="EB54" s="3">
        <f aca="true" t="shared" si="43" ref="EB54:GM54">EA54</f>
        <v>0.0424</v>
      </c>
      <c r="EC54" s="3">
        <f t="shared" si="43"/>
        <v>0.0424</v>
      </c>
      <c r="ED54" s="3">
        <f t="shared" si="43"/>
        <v>0.0424</v>
      </c>
      <c r="EE54" s="3">
        <f t="shared" si="43"/>
        <v>0.0424</v>
      </c>
      <c r="EF54" s="3">
        <f t="shared" si="43"/>
        <v>0.0424</v>
      </c>
      <c r="EG54" s="3">
        <f t="shared" si="43"/>
        <v>0.0424</v>
      </c>
      <c r="EH54" s="3">
        <f t="shared" si="43"/>
        <v>0.0424</v>
      </c>
      <c r="EI54" s="3">
        <f t="shared" si="43"/>
        <v>0.0424</v>
      </c>
      <c r="EJ54" s="3">
        <f t="shared" si="43"/>
        <v>0.0424</v>
      </c>
      <c r="EK54" s="3">
        <f t="shared" si="43"/>
        <v>0.0424</v>
      </c>
      <c r="EL54" s="3">
        <f t="shared" si="43"/>
        <v>0.0424</v>
      </c>
      <c r="EM54" s="3">
        <f t="shared" si="43"/>
        <v>0.0424</v>
      </c>
      <c r="EN54" s="3">
        <f t="shared" si="43"/>
        <v>0.0424</v>
      </c>
      <c r="EO54" s="3">
        <f t="shared" si="43"/>
        <v>0.0424</v>
      </c>
      <c r="EP54" s="3">
        <f t="shared" si="43"/>
        <v>0.0424</v>
      </c>
      <c r="EQ54" s="3">
        <f t="shared" si="43"/>
        <v>0.0424</v>
      </c>
      <c r="ER54" s="3">
        <f t="shared" si="43"/>
        <v>0.0424</v>
      </c>
      <c r="ES54" s="3">
        <f t="shared" si="43"/>
        <v>0.0424</v>
      </c>
      <c r="ET54" s="3">
        <f t="shared" si="43"/>
        <v>0.0424</v>
      </c>
      <c r="EU54" s="3">
        <f t="shared" si="43"/>
        <v>0.0424</v>
      </c>
      <c r="EV54" s="3">
        <f t="shared" si="43"/>
        <v>0.0424</v>
      </c>
      <c r="EW54" s="3">
        <f t="shared" si="43"/>
        <v>0.0424</v>
      </c>
      <c r="EX54" s="3">
        <f t="shared" si="43"/>
        <v>0.0424</v>
      </c>
      <c r="EY54" s="3">
        <f t="shared" si="43"/>
        <v>0.0424</v>
      </c>
      <c r="EZ54" s="3">
        <f t="shared" si="43"/>
        <v>0.0424</v>
      </c>
      <c r="FA54" s="3">
        <f t="shared" si="43"/>
        <v>0.0424</v>
      </c>
      <c r="FB54" s="3">
        <f t="shared" si="43"/>
        <v>0.0424</v>
      </c>
      <c r="FC54" s="3">
        <f t="shared" si="43"/>
        <v>0.0424</v>
      </c>
      <c r="FD54" s="3">
        <f t="shared" si="43"/>
        <v>0.0424</v>
      </c>
      <c r="FE54" s="3">
        <f t="shared" si="43"/>
        <v>0.0424</v>
      </c>
      <c r="FF54" s="3">
        <f t="shared" si="43"/>
        <v>0.0424</v>
      </c>
      <c r="FG54" s="3">
        <f t="shared" si="43"/>
        <v>0.0424</v>
      </c>
      <c r="FH54" s="3">
        <f t="shared" si="43"/>
        <v>0.0424</v>
      </c>
      <c r="FI54" s="3">
        <f t="shared" si="43"/>
        <v>0.0424</v>
      </c>
      <c r="FJ54" s="3">
        <f t="shared" si="43"/>
        <v>0.0424</v>
      </c>
      <c r="FK54" s="3">
        <f t="shared" si="43"/>
        <v>0.0424</v>
      </c>
      <c r="FL54" s="3">
        <f t="shared" si="43"/>
        <v>0.0424</v>
      </c>
      <c r="FM54" s="3">
        <f t="shared" si="43"/>
        <v>0.0424</v>
      </c>
      <c r="FN54" s="3">
        <f t="shared" si="43"/>
        <v>0.0424</v>
      </c>
      <c r="FO54" s="3">
        <f t="shared" si="43"/>
        <v>0.0424</v>
      </c>
      <c r="FP54" s="3">
        <f t="shared" si="43"/>
        <v>0.0424</v>
      </c>
      <c r="FQ54" s="3">
        <f t="shared" si="43"/>
        <v>0.0424</v>
      </c>
      <c r="FR54" s="3">
        <f t="shared" si="43"/>
        <v>0.0424</v>
      </c>
      <c r="FS54" s="3">
        <f t="shared" si="43"/>
        <v>0.0424</v>
      </c>
      <c r="FT54" s="3">
        <f t="shared" si="43"/>
        <v>0.0424</v>
      </c>
      <c r="FU54" s="3">
        <f t="shared" si="43"/>
        <v>0.0424</v>
      </c>
      <c r="FV54" s="3">
        <f t="shared" si="43"/>
        <v>0.0424</v>
      </c>
      <c r="FW54" s="3">
        <f t="shared" si="43"/>
        <v>0.0424</v>
      </c>
      <c r="FX54" s="3">
        <f t="shared" si="43"/>
        <v>0.0424</v>
      </c>
      <c r="FY54" s="3">
        <f t="shared" si="43"/>
        <v>0.0424</v>
      </c>
      <c r="FZ54" s="3">
        <f t="shared" si="43"/>
        <v>0.0424</v>
      </c>
      <c r="GA54" s="3">
        <f t="shared" si="43"/>
        <v>0.0424</v>
      </c>
      <c r="GB54" s="3">
        <f t="shared" si="43"/>
        <v>0.0424</v>
      </c>
      <c r="GC54" s="3">
        <f t="shared" si="43"/>
        <v>0.0424</v>
      </c>
      <c r="GD54" s="3">
        <f t="shared" si="43"/>
        <v>0.0424</v>
      </c>
      <c r="GE54" s="3">
        <f t="shared" si="43"/>
        <v>0.0424</v>
      </c>
      <c r="GF54" s="3">
        <f t="shared" si="43"/>
        <v>0.0424</v>
      </c>
      <c r="GG54" s="3">
        <f t="shared" si="43"/>
        <v>0.0424</v>
      </c>
      <c r="GH54" s="3">
        <f t="shared" si="43"/>
        <v>0.0424</v>
      </c>
      <c r="GI54" s="3">
        <f t="shared" si="43"/>
        <v>0.0424</v>
      </c>
      <c r="GJ54" s="3">
        <f t="shared" si="43"/>
        <v>0.0424</v>
      </c>
      <c r="GK54" s="3">
        <f t="shared" si="43"/>
        <v>0.0424</v>
      </c>
      <c r="GL54" s="3">
        <f t="shared" si="43"/>
        <v>0.0424</v>
      </c>
      <c r="GM54" s="3">
        <f t="shared" si="43"/>
        <v>0.0424</v>
      </c>
      <c r="GN54" s="3">
        <f aca="true" t="shared" si="44" ref="GN54:IV54">GM54</f>
        <v>0.0424</v>
      </c>
      <c r="GO54" s="3">
        <f t="shared" si="44"/>
        <v>0.0424</v>
      </c>
      <c r="GP54" s="3">
        <f t="shared" si="44"/>
        <v>0.0424</v>
      </c>
      <c r="GQ54" s="3">
        <f t="shared" si="44"/>
        <v>0.0424</v>
      </c>
      <c r="GR54" s="3">
        <f t="shared" si="44"/>
        <v>0.0424</v>
      </c>
      <c r="GS54" s="3">
        <f t="shared" si="44"/>
        <v>0.0424</v>
      </c>
      <c r="GT54" s="3">
        <f t="shared" si="44"/>
        <v>0.0424</v>
      </c>
      <c r="GU54" s="3">
        <f t="shared" si="44"/>
        <v>0.0424</v>
      </c>
      <c r="GV54" s="3">
        <f t="shared" si="44"/>
        <v>0.0424</v>
      </c>
      <c r="GW54" s="3">
        <f t="shared" si="44"/>
        <v>0.0424</v>
      </c>
      <c r="GX54" s="3">
        <f t="shared" si="44"/>
        <v>0.0424</v>
      </c>
      <c r="GY54" s="3">
        <f t="shared" si="44"/>
        <v>0.0424</v>
      </c>
      <c r="GZ54" s="3">
        <f t="shared" si="44"/>
        <v>0.0424</v>
      </c>
      <c r="HA54" s="3">
        <f t="shared" si="44"/>
        <v>0.0424</v>
      </c>
      <c r="HB54" s="3">
        <f t="shared" si="44"/>
        <v>0.0424</v>
      </c>
      <c r="HC54" s="3">
        <f t="shared" si="44"/>
        <v>0.0424</v>
      </c>
      <c r="HD54" s="3">
        <f t="shared" si="44"/>
        <v>0.0424</v>
      </c>
      <c r="HE54" s="3">
        <f t="shared" si="44"/>
        <v>0.0424</v>
      </c>
      <c r="HF54" s="3">
        <f t="shared" si="44"/>
        <v>0.0424</v>
      </c>
      <c r="HG54" s="3">
        <f t="shared" si="44"/>
        <v>0.0424</v>
      </c>
      <c r="HH54" s="3">
        <f t="shared" si="44"/>
        <v>0.0424</v>
      </c>
      <c r="HI54" s="3">
        <f t="shared" si="44"/>
        <v>0.0424</v>
      </c>
      <c r="HJ54" s="3">
        <f t="shared" si="44"/>
        <v>0.0424</v>
      </c>
      <c r="HK54" s="3">
        <f t="shared" si="44"/>
        <v>0.0424</v>
      </c>
      <c r="HL54" s="3">
        <f t="shared" si="44"/>
        <v>0.0424</v>
      </c>
      <c r="HM54" s="3">
        <f t="shared" si="44"/>
        <v>0.0424</v>
      </c>
      <c r="HN54" s="3">
        <f t="shared" si="44"/>
        <v>0.0424</v>
      </c>
      <c r="HO54" s="3">
        <f t="shared" si="44"/>
        <v>0.0424</v>
      </c>
      <c r="HP54" s="3">
        <f t="shared" si="44"/>
        <v>0.0424</v>
      </c>
      <c r="HQ54" s="3">
        <f t="shared" si="44"/>
        <v>0.0424</v>
      </c>
      <c r="HR54" s="3">
        <f t="shared" si="44"/>
        <v>0.0424</v>
      </c>
      <c r="HS54" s="3">
        <f t="shared" si="44"/>
        <v>0.0424</v>
      </c>
      <c r="HT54" s="3">
        <f t="shared" si="44"/>
        <v>0.0424</v>
      </c>
      <c r="HU54" s="3">
        <f t="shared" si="44"/>
        <v>0.0424</v>
      </c>
      <c r="HV54" s="3">
        <f t="shared" si="44"/>
        <v>0.0424</v>
      </c>
      <c r="HW54" s="3">
        <f t="shared" si="44"/>
        <v>0.0424</v>
      </c>
      <c r="HX54" s="3">
        <f t="shared" si="44"/>
        <v>0.0424</v>
      </c>
      <c r="HY54" s="3">
        <f t="shared" si="44"/>
        <v>0.0424</v>
      </c>
      <c r="HZ54" s="3">
        <f t="shared" si="44"/>
        <v>0.0424</v>
      </c>
      <c r="IA54" s="3">
        <f t="shared" si="44"/>
        <v>0.0424</v>
      </c>
      <c r="IB54" s="3">
        <f t="shared" si="44"/>
        <v>0.0424</v>
      </c>
      <c r="IC54" s="3">
        <f t="shared" si="44"/>
        <v>0.0424</v>
      </c>
      <c r="ID54" s="3">
        <f t="shared" si="44"/>
        <v>0.0424</v>
      </c>
      <c r="IE54" s="3">
        <f t="shared" si="44"/>
        <v>0.0424</v>
      </c>
      <c r="IF54" s="3">
        <f t="shared" si="44"/>
        <v>0.0424</v>
      </c>
      <c r="IG54" s="3">
        <f t="shared" si="44"/>
        <v>0.0424</v>
      </c>
      <c r="IH54" s="3">
        <f t="shared" si="44"/>
        <v>0.0424</v>
      </c>
      <c r="II54" s="3">
        <f t="shared" si="44"/>
        <v>0.0424</v>
      </c>
      <c r="IJ54" s="3">
        <f t="shared" si="44"/>
        <v>0.0424</v>
      </c>
      <c r="IK54" s="3">
        <f t="shared" si="44"/>
        <v>0.0424</v>
      </c>
      <c r="IL54" s="3">
        <f t="shared" si="44"/>
        <v>0.0424</v>
      </c>
      <c r="IM54" s="3">
        <f t="shared" si="44"/>
        <v>0.0424</v>
      </c>
      <c r="IN54" s="3">
        <f t="shared" si="44"/>
        <v>0.0424</v>
      </c>
      <c r="IO54" s="3">
        <f t="shared" si="44"/>
        <v>0.0424</v>
      </c>
      <c r="IP54" s="3">
        <f t="shared" si="44"/>
        <v>0.0424</v>
      </c>
      <c r="IQ54" s="3">
        <f t="shared" si="44"/>
        <v>0.0424</v>
      </c>
      <c r="IR54" s="3">
        <f t="shared" si="44"/>
        <v>0.0424</v>
      </c>
      <c r="IS54" s="3">
        <f t="shared" si="44"/>
        <v>0.0424</v>
      </c>
      <c r="IT54" s="3">
        <f t="shared" si="44"/>
        <v>0.0424</v>
      </c>
      <c r="IU54" s="3">
        <f t="shared" si="44"/>
        <v>0.0424</v>
      </c>
      <c r="IV54" s="3">
        <f t="shared" si="44"/>
        <v>0.0424</v>
      </c>
    </row>
    <row r="55" s="3" customFormat="1" ht="12.75">
      <c r="A55" s="15"/>
    </row>
    <row r="56" spans="1:123" s="4" customFormat="1" ht="12.75">
      <c r="A56" s="16" t="s">
        <v>38</v>
      </c>
      <c r="B56" s="4">
        <f>B52+(0.8*(B53-(B52+(B53*B54))))</f>
        <v>156728.9746496</v>
      </c>
      <c r="C56" s="4">
        <f>C52/2+((0.8*((C53+B53)-(C52+((B53+C53)*C54))))/2)</f>
        <v>149324.052432</v>
      </c>
      <c r="D56" s="4">
        <f>D52+((0.8*((D53+C53)-(D52+((C53+D53)*D54)))))</f>
        <v>304100.0740608</v>
      </c>
      <c r="E56" s="4">
        <f>E52/2+((0.8*((E53+D53)-(E52+((D53+E53)*E54))))/2)</f>
        <v>158235.92421759997</v>
      </c>
      <c r="F56" s="4">
        <f>F52+((0.8*((F53+E53)-(F52+((E53+F53)*F54)))))</f>
        <v>309395.4065984</v>
      </c>
      <c r="G56" s="4">
        <f>G52/2+((0.8*((G53+F53)-(G52+((F53+G53)*G54))))/2)</f>
        <v>155855.3430048</v>
      </c>
      <c r="H56" s="4">
        <f>H52+((0.8*((H53+G53)-(H52+((G53+H53)*H54)))))</f>
        <v>312821.831424</v>
      </c>
      <c r="I56" s="4">
        <f>I52/2+((0.8*((I53+H53)-(I52+((H53+I53)*I54))))/2)</f>
        <v>157385.0663936</v>
      </c>
      <c r="J56" s="4">
        <f>J52+((0.8*((J53+I53)-(J52+((I53+J53)*J54)))))</f>
        <v>317787.54570879997</v>
      </c>
      <c r="K56" s="4">
        <f>K52/2+((0.8*((K53+J53)-(K52+((J53+K53)*K54))))/2)</f>
        <v>160309.2497696</v>
      </c>
      <c r="L56" s="4">
        <f>L52+((0.8*((L53+K53)-(L52+((K53+L53)*L54)))))</f>
        <v>321953.57779839996</v>
      </c>
      <c r="M56" s="4">
        <f>M52/2+((0.8*((M53+L53)-(M52+((L53+M53)*M54))))/2)</f>
        <v>161534.9443136</v>
      </c>
      <c r="N56" s="4">
        <f>N52+((0.8*((N53+M53)-(N52+((M53+N53)*N54)))))</f>
        <v>323884.430848</v>
      </c>
      <c r="O56" s="4">
        <f>O52/2+((0.8*((O53+N53)-(O52+((N53+O53)*O54))))/2)</f>
        <v>163806.8576192</v>
      </c>
      <c r="P56" s="4">
        <f>P52+((0.8*((P53+O53)-(P52+((O53+P53)*P54)))))</f>
        <v>331633.4902144</v>
      </c>
      <c r="Q56" s="4">
        <f>Q52/2+((0.8*((Q53+P53)-(Q52+((P53+Q53)*Q54))))/2)</f>
        <v>166962.4930368</v>
      </c>
      <c r="R56" s="4">
        <f>R52+((0.8*((R53+Q53)-(R52+((Q53+R53)*R54)))))</f>
        <v>335487.7816128</v>
      </c>
      <c r="S56" s="4">
        <f>S52/2+((0.8*((S53+R53)-(S52+((R53+S53)*S54))))/2)</f>
        <v>169266.747904</v>
      </c>
      <c r="T56" s="4">
        <f>T52+((0.8*((T53+S53)-(T52+((S53+T53)*T54)))))</f>
        <v>341507.50263679994</v>
      </c>
      <c r="U56" s="4">
        <f>U52/2+((0.8*((U53+T53)-(U52+((T53+U53)*U54))))/2)</f>
        <v>171783.48558719998</v>
      </c>
      <c r="V56" s="4">
        <f>V52+((0.8*((V53+U53)-(V52+((U53+V53)*V54)))))</f>
        <v>345133.9418496</v>
      </c>
      <c r="W56" s="4">
        <f>W52/2+((0.8*((W53+V53)-(W52+((V53+W53)*W54))))/2)</f>
        <v>173828.8494528</v>
      </c>
      <c r="X56" s="4">
        <f>X52+((0.8*((X53+W53)-(X52+((W53+X53)*X54)))))</f>
        <v>349794.9012288</v>
      </c>
      <c r="Y56" s="4">
        <f>Y52/2+((0.8*((Y53+X53)-(Y52+((X53+Y53)*Y54))))/2)</f>
        <v>175604.9309952</v>
      </c>
      <c r="Z56" s="4">
        <f>Z52+((0.8*((Z53+Y53)-(Z52+((Y53+Z53)*Z54)))))</f>
        <v>352410.1561344</v>
      </c>
      <c r="AA56" s="4">
        <f>AA52/2+((0.8*((AA53+Z53)-(AA52+((Z53+AA53)*AA54))))/2)</f>
        <v>178158.58277439998</v>
      </c>
      <c r="AB56" s="4">
        <f>AB52+((0.8*((AB53+AA53)-(AB52+((AA53+AB53)*AB54)))))</f>
        <v>360444.22236799996</v>
      </c>
      <c r="AC56" s="4">
        <f>AC52/2+((0.8*((AC53+AB53)-(AC52+((AB53+AC53)*AC54))))/2)</f>
        <v>186841.65458240002</v>
      </c>
      <c r="AD56" s="4">
        <f>AD52+((0.8*((AD53+AC53)-(AD52+((AC53+AD53)*AD54)))))</f>
        <v>363747.2056</v>
      </c>
      <c r="AE56" s="4">
        <f>AE52/2+((0.8*((AE53+AD53)-(AE52+((AD53+AE53)*AE54))))/2)</f>
        <v>184027.68789759997</v>
      </c>
      <c r="AF56" s="4">
        <f>AF52+((0.8*((AF53+AE53)-(AF52+((AE53+AF53)*AF54)))))</f>
        <v>382790.9092736</v>
      </c>
      <c r="AG56" s="4">
        <f>AG52/2+((0.8*((AG53+AF53)-(AG52+((AF53+AG53)*AG54))))/2)</f>
        <v>185877.91406080002</v>
      </c>
      <c r="AH56" s="4">
        <f>AH52+((0.8*((AH53+AG53)-(AH52+((AG53+AH53)*AH54)))))</f>
        <v>372136.6158464</v>
      </c>
      <c r="AI56" s="4">
        <f>AI52/2+((0.8*((AI53+AH53)-(AI52+((AH53+AI53)*AI54))))/2)</f>
        <v>187383.9739904</v>
      </c>
      <c r="AJ56" s="4">
        <f>AJ52+((0.8*((AJ53+AI53)-(AJ52+((AI53+AJ53)*AJ54)))))</f>
        <v>377421.61845759995</v>
      </c>
      <c r="AK56" s="4">
        <f>AK52/2+((0.8*((AK53+AJ53)-(AK52+((AJ53+AK53)*AK54))))/2)</f>
        <v>189132.02572799998</v>
      </c>
      <c r="AL56" s="4">
        <f>AL52+((0.8*((AL53+AK53)-(AL52+((AK53+AL53)*AL54)))))</f>
        <v>378552.51888</v>
      </c>
      <c r="AM56" s="4">
        <f>AM52/2+((0.8*((AM53+AL53)-(AM52+((AL53+AM53)*AM54))))/2)</f>
        <v>191370.5902752</v>
      </c>
      <c r="AN56" s="4">
        <f>AN52+((0.8*((AN53+AM53)-(AN52+((AM53+AN53)*AN54)))))</f>
        <v>387422.2128</v>
      </c>
      <c r="AO56" s="4">
        <f>AO52/2+((0.8*((AO53+AN53)-(AO52+((AN53+AO53)*AO54))))/2)</f>
        <v>194217.04176</v>
      </c>
      <c r="AP56" s="4">
        <f>AP52+((0.8*((AP53+AO53)-(AP52+((AO53+AP53)*AP54)))))</f>
        <v>388551.29376</v>
      </c>
      <c r="AQ56" s="4">
        <f>AQ52/2+((0.8*((AQ53+AP53)-(AQ52+((AP53+AQ53)*AQ54))))/2)</f>
        <v>196387.60288</v>
      </c>
      <c r="AR56" s="4">
        <f>AR52+((0.8*((AR53+AQ53)-(AR52+((AQ53+AR53)*AR54)))))</f>
        <v>397638.53440639994</v>
      </c>
      <c r="AS56" s="4">
        <f>AS52/2+((0.8*((AS53+AR53)-(AS52+((AR53+AS53)*AS54))))/2)</f>
        <v>198216.97740799998</v>
      </c>
      <c r="AT56" s="4">
        <f>AT52+((0.8*((AT53+AS53)-(AT52+((AS53+AT53)*AT54)))))</f>
        <v>381037.95312639995</v>
      </c>
      <c r="AU56" s="4">
        <f>AU52/2+((0.8*((AU53+AT53)-(AU52+((AT53+AU53)*AU54))))/2)</f>
        <v>195748.7115296</v>
      </c>
      <c r="AV56" s="4">
        <f>AV52+((0.8*((AV53+AU53)-(AV52+((AU53+AV53)*AV54)))))</f>
        <v>429715.476544</v>
      </c>
      <c r="AW56" s="4">
        <f>AW52/2+((0.8*((AW53+AV53)-(AW52+((AV53+AW53)*AW54))))/2)</f>
        <v>211944.64365759998</v>
      </c>
      <c r="AX56" s="4">
        <f>AX52+((0.8*((AX53+AW53)-(AX52+((AW53+AX53)*AX54)))))</f>
        <v>402360.5087936</v>
      </c>
      <c r="AY56" s="4">
        <f>AY52/2+((0.8*((AY53+AX53)-(AY52+((AX53+AY53)*AY54))))/2)</f>
        <v>203890.3081824</v>
      </c>
      <c r="AZ56" s="4">
        <f>AZ52+((0.8*((AZ53+AY53)-(AZ52+((AY53+AZ53)*AZ54)))))</f>
        <v>413617.9544448</v>
      </c>
      <c r="BA56" s="4">
        <f>BA52/2+((0.8*((BA53+AZ53)-(BA52+((AZ53+BA53)*BA54))))/2)</f>
        <v>207362.46888</v>
      </c>
      <c r="BB56" s="4">
        <f>BB52+((0.8*((BB53+BA53)-(BB52+((BA53+BB53)*BB54)))))</f>
        <v>415236.3651072</v>
      </c>
      <c r="BC56" s="4">
        <f>BC52/2+((0.8*((BC53+BB53)-(BC52+((BB53+BC53)*BC54))))/2)</f>
        <v>210680.26732480002</v>
      </c>
      <c r="BD56" s="4">
        <f>BD52+((0.8*((BD53+BC53)-(BD52+((BC53+BD53)*BD54)))))</f>
        <v>427614.52065920003</v>
      </c>
      <c r="BE56" s="4">
        <f>BE52/2+((0.8*((BE53+BD53)-(BE52+((BD53+BE53)*BE54))))/2)</f>
        <v>214425.3918912</v>
      </c>
      <c r="BF56" s="4">
        <f>BF52+((0.8*((BF53+BE53)-(BF52+((BE53+BF53)*BF54)))))</f>
        <v>429532.18896</v>
      </c>
      <c r="BG56" s="4">
        <f>BG52/2+((0.8*((BG53+BF53)-(BG52+((BF53+BG53)*BG54))))/2)</f>
        <v>218772.5900768</v>
      </c>
      <c r="BH56" s="4">
        <f>BH52+((0.8*((BH53+BG53)-(BH52+((BG53+BH53)*BH54)))))</f>
        <v>447079.40581120003</v>
      </c>
      <c r="BI56" s="4">
        <f>BI52/2+((0.8*((BI53+BH53)-(BI52+((BH53+BI53)*BI54))))/2)</f>
        <v>225022.427008</v>
      </c>
      <c r="BJ56" s="4">
        <f>BJ52+((0.8*((BJ53+BI53)-(BJ52+((BI53+BJ53)*BJ54)))))</f>
        <v>450091.4163584</v>
      </c>
      <c r="BK56" s="4">
        <f>BK52/2+((0.8*((BK53+BJ53)-(BK52+((BJ53+BK53)*BK54))))/2)</f>
        <v>226188.02367040003</v>
      </c>
      <c r="BL56" s="4">
        <f>BL52+((0.8*((BL53+BK53)-(BL52+((BK53+BL53)*BL54)))))</f>
        <v>455170.163264</v>
      </c>
      <c r="BM56" s="4">
        <f>BM52/2+((0.8*((BM53+BL53)-(BM52+((BL53+BM53)*BM54))))/2)</f>
        <v>228737.60458560003</v>
      </c>
      <c r="BN56" s="4">
        <f>BN52+((0.8*((BN53+BM53)-(BN52+((BM53+BN53)*BN54)))))</f>
        <v>458792.5986432</v>
      </c>
      <c r="BO56" s="4">
        <f>BO52/2+((0.8*((BO53+BN53)-(BO52+((BN53+BO53)*BO54))))/2)</f>
        <v>232993.23320639998</v>
      </c>
      <c r="BP56" s="4">
        <f>BP52+((0.8*((BP53+BO53)-(BP52+((BO53+BP53)*BP54)))))</f>
        <v>477493.8766656001</v>
      </c>
      <c r="BQ56" s="4">
        <f>BQ52/2+((0.8*((BQ53+BP53)-(BQ52+((BP53+BQ53)*BQ54))))/2)</f>
        <v>241978.92223360005</v>
      </c>
      <c r="BR56" s="4">
        <f>BR52+((0.8*((BR53+BQ53)-(BR52+((BQ53+BR53)*BR54)))))</f>
        <v>485531.2042496</v>
      </c>
      <c r="BS56" s="4">
        <f>BS52/2+((0.8*((BS53+BR53)-(BS52+((BR53+BS53)*BS54))))/2)</f>
        <v>244690.18527360004</v>
      </c>
      <c r="BT56" s="4">
        <f>BT52+((0.8*((BT53+BS53)-(BT52+((BS53+BT53)*BT54)))))</f>
        <v>504432.07290240005</v>
      </c>
      <c r="BU56" s="4">
        <f>BU52/2+((0.8*((BU53+BT53)-(BU52+((BT53+BU53)*BU54))))/2)</f>
        <v>258116.70448000001</v>
      </c>
      <c r="BV56" s="4">
        <f>BV52+((0.8*((BV53+BU53)-(BV52+((BU53+BV53)*BV54)))))</f>
        <v>467556.87728</v>
      </c>
      <c r="BW56" s="4">
        <f>BW52/2+((0.8*((BW53+BV53)-(BW52+((BV53+BW53)*BW54))))/2)</f>
        <v>236688.3910816</v>
      </c>
      <c r="BX56" s="4">
        <f>BX52+((0.8*((BX53+BW53)-(BX52+((BW53+BX53)*BX54)))))</f>
        <v>528770.2036927999</v>
      </c>
      <c r="BY56" s="4">
        <f>BY52/2+((0.8*((BY53+BX53)-(BY52+((BX53+BY53)*BY54))))/2)</f>
        <v>265158.3374624</v>
      </c>
      <c r="BZ56" s="4">
        <f>BZ52+((0.8*((BZ53+BY53)-(BZ52+((BY53+BZ53)*BZ54)))))</f>
        <v>530361.1611904</v>
      </c>
      <c r="CA56" s="4">
        <f>CA52/2+((0.8*((CA53+BZ53)-(CA52+((BZ53+CA53)*CA54))))/2)</f>
        <v>269023.7927488</v>
      </c>
      <c r="CB56" s="4">
        <f>CB52+((0.8*((CB53+CA53)-(CB52+((CA53+CB53)*CB54)))))</f>
        <v>547847.3957696</v>
      </c>
      <c r="CC56" s="4">
        <f>CC52/2+((0.8*((CC53+CB53)-(CC52+((CB53+CC53)*CC54))))/2)</f>
        <v>275285.89086720004</v>
      </c>
      <c r="CD56" s="4">
        <f>CD52+((0.8*((CD53+CC53)-(CD52+((CC53+CD53)*CD54)))))</f>
        <v>550628.0120064</v>
      </c>
      <c r="CE56" s="4">
        <f>CE52/2+((0.8*((CE53+CD53)-(CE52+((CD53+CE53)*CE54))))/2)</f>
        <v>277590.95075839997</v>
      </c>
      <c r="CF56" s="4">
        <f>CF52+((0.8*((CF53+CE53)-(CF52+((CE53+CF53)*CF54)))))</f>
        <v>560637.2031616</v>
      </c>
      <c r="CG56" s="4">
        <f>CG52/2+((0.8*((CG53+CF53)-(CG52+((CF53+CG53)*CG54))))/2)</f>
        <v>281121.9568384</v>
      </c>
      <c r="CH56" s="4">
        <f>CH52+((0.8*((CH53+CG53)-(CH52+((CG53+CH53)*CH54)))))</f>
        <v>562353.6622976</v>
      </c>
      <c r="CI56" s="4">
        <f>CI52/2+((0.8*((CI53+CH53)-(CI52+((CH53+CI53)*CI54))))/2)</f>
        <v>280432.53147519997</v>
      </c>
      <c r="CJ56" s="4">
        <f>CJ52+((0.8*((CJ53+CI53)-(CJ52+((CI53+CJ53)*CJ54)))))</f>
        <v>558987.9830912</v>
      </c>
      <c r="CK56" s="4">
        <f>CK52/2+((0.8*((CK53+CJ53)-(CK52+((CJ53+CK53)*CK54))))/2)</f>
        <v>279650.2915456</v>
      </c>
      <c r="CL56" s="4">
        <f>CL52+((0.8*((CL53+CK53)-(CL52+((CK53+CL53)*CL54)))))</f>
        <v>559300.5830912</v>
      </c>
      <c r="CM56" s="4">
        <f>CM52/2+((0.8*((CM53+CL53)-(CM52+((CL53+CM53)*CM54))))/2)</f>
        <v>278609.5676</v>
      </c>
      <c r="CN56" s="4">
        <f>CN52+((0.8*((CN53+CM53)-(CN52+((CM53+CN53)*CN54)))))</f>
        <v>554823.6873087999</v>
      </c>
      <c r="CO56" s="4">
        <f>CO52/2+((0.8*((CO53+CN53)-(CO52+((CN53+CO53)*CO54))))/2)</f>
        <v>277570.6391488</v>
      </c>
      <c r="CP56" s="4">
        <f>CP52+((0.8*((CP53+CO53)-(CP52+((CO53+CP53)*CP54)))))</f>
        <v>555143.4692864</v>
      </c>
      <c r="CQ56" s="4">
        <f>CQ52/2+((0.8*((CQ53+CP53)-(CQ52+((CP53+CQ53)*CQ54))))/2)</f>
        <v>276519.5141504</v>
      </c>
      <c r="CR56" s="4">
        <f>CR52+((0.8*((CR53+CQ53)-(CR52+((CQ53+CR53)*CR54)))))</f>
        <v>550617.5873151999</v>
      </c>
      <c r="CS56" s="4">
        <f>CS52/2+((0.8*((CS53+CR53)-(CS52+((CR53+CS53)*CS54))))/2)</f>
        <v>275468.1936576</v>
      </c>
      <c r="CT56" s="4">
        <f>CT52+((0.8*((CT53+CS53)-(CT52+((CS53+CT53)*CT54)))))</f>
        <v>550003.3248576</v>
      </c>
      <c r="CU56" s="4">
        <f>CU52/2+((0.8*((CU53+CT53)-(CU52+((CT53+CU53)*CU54))))/2)</f>
        <v>271355.81611200003</v>
      </c>
      <c r="CV56" s="4">
        <f>CV52+((0.8*((CV53+CU53)-(CV52+((CU53+CV53)*CV54)))))</f>
        <v>536032.602048</v>
      </c>
      <c r="CW56" s="4">
        <f>CW52/2+((0.8*((CW53+CV53)-(CW52+((CV53+CW53)*CW54))))/2)</f>
        <v>267018.0181536</v>
      </c>
      <c r="CX56" s="4">
        <f>CX52+((0.8*((CX53+CW53)-(CX52+((CW53+CX53)*CX54)))))</f>
        <v>531717.8705664</v>
      </c>
      <c r="CY56" s="4">
        <f>CY52/2+((0.8*((CY53+CX53)-(CY52+((CX53+CY53)*CY54))))/2)</f>
        <v>266020.7352832</v>
      </c>
      <c r="CZ56" s="4">
        <f>CZ52+((0.8*((CZ53+CY53)-(CZ52+((CY53+CZ53)*CZ54)))))</f>
        <v>532041.4705664</v>
      </c>
      <c r="DA56" s="4">
        <f>DA52/2+((0.8*((DA53+CZ53)-(DA52+((CZ53+DA53)*DA54))))/2)</f>
        <v>266183.2352832</v>
      </c>
      <c r="DB56" s="4">
        <f>DB52+((0.8*((DB53+DA53)-(DB52+((DA53+DB53)*DB54)))))</f>
        <v>65505</v>
      </c>
      <c r="DC56" s="4">
        <f>DC52/2+((0.8*((DC53+DB53)-(DC52+((DB53+DC53)*DC54))))/2)</f>
        <v>32916</v>
      </c>
      <c r="DD56" s="4">
        <f>DD52+((0.8*((DD53+DC53)-(DD52+((DC53+DD53)*DD54)))))</f>
        <v>65832</v>
      </c>
      <c r="DE56" s="4">
        <f>DE52/2+((0.8*((DE53+DD53)-(DE52+((DD53+DE53)*DE54))))/2)</f>
        <v>33080.100000000006</v>
      </c>
      <c r="DF56" s="4">
        <f>DF52+((0.8*((DF53+DE53)-(DF52+((DE53+DF53)*DF54)))))</f>
        <v>66160.20000000001</v>
      </c>
      <c r="DG56" s="4">
        <f>DG52/2+((0.8*((DG53+DF53)-(DG52+((DF53+DG53)*DG54))))/2)</f>
        <v>33245.100000000006</v>
      </c>
      <c r="DH56" s="4">
        <f>DH52+((0.8*((DH53+DG53)-(DH52+((DG53+DH53)*DH54)))))</f>
        <v>66490.20000000001</v>
      </c>
      <c r="DI56" s="4">
        <f>DI52/2+((0.8*((DI53+DH53)-(DI52+((DH53+DI53)*DI54))))/2)</f>
        <v>33410.899999999994</v>
      </c>
      <c r="DJ56" s="4">
        <f>DJ52+((0.8*((DJ53+DI53)-(DJ52+((DI53+DJ53)*DJ54)))))</f>
        <v>66821.79999999999</v>
      </c>
      <c r="DK56" s="4">
        <f>DK52/2+((0.8*((DK53+DJ53)-(DK52+((DJ53+DK53)*DK54))))/2)</f>
        <v>33577.600000000006</v>
      </c>
      <c r="DL56" s="4">
        <f>DL52+((0.8*((DL53+DK53)-(DL52+((DK53+DL53)*DL54)))))</f>
        <v>67155.20000000001</v>
      </c>
      <c r="DM56" s="4">
        <f>DM52/2+((0.8*((DM53+DL53)-(DM52+((DL53+DM53)*DM54))))/2)</f>
        <v>33744.899999999994</v>
      </c>
      <c r="DN56" s="4">
        <f>DN52+((0.8*((DN53+DM53)-(DN52+((DM53+DN53)*DN54)))))</f>
        <v>67489.79999999999</v>
      </c>
      <c r="DO56" s="4">
        <f>DO52/2+((0.8*((DO53+DN53)-(DO52+((DN53+DO53)*DO54))))/2)</f>
        <v>33913.19999999998</v>
      </c>
      <c r="DP56" s="4">
        <f>DP52+((0.8*((DP53+DO53)-(DP52+((DO53+DP53)*DP54)))))</f>
        <v>67826.39999999997</v>
      </c>
      <c r="DQ56" s="4">
        <f>DQ52/2+((0.8*((DQ53+DP53)-(DQ52+((DP53+DQ53)*DQ54))))/2)</f>
        <v>34082.69999999998</v>
      </c>
      <c r="DR56" s="4">
        <f>DR52+((0.8*((DR53+DQ53)-(DR52+((DQ53+DR53)*DR54)))))</f>
        <v>68165.39999999997</v>
      </c>
      <c r="DS56" s="4">
        <f>DS52/2+((0.8*((DS53+DR53)-(DS52+((DR53+DS53)*DS54))))/2)</f>
        <v>0</v>
      </c>
    </row>
    <row r="57" spans="1:256" s="5" customFormat="1" ht="12.75">
      <c r="A57" s="14" t="s">
        <v>39</v>
      </c>
      <c r="B57" s="5" t="str">
        <f>IF(B31+A31&lt;B56,"Failed","Pass")</f>
        <v>Pass</v>
      </c>
      <c r="C57" s="5" t="str">
        <f aca="true" t="shared" si="45" ref="C57:AL57">IF(C31+B31&lt;C56,"Failed","Pass")</f>
        <v>Pass</v>
      </c>
      <c r="D57" s="5" t="str">
        <f t="shared" si="45"/>
        <v>Pass</v>
      </c>
      <c r="E57" s="5" t="str">
        <f t="shared" si="45"/>
        <v>Pass</v>
      </c>
      <c r="F57" s="5" t="str">
        <f t="shared" si="45"/>
        <v>Pass</v>
      </c>
      <c r="G57" s="5" t="str">
        <f t="shared" si="45"/>
        <v>Pass</v>
      </c>
      <c r="H57" s="5" t="str">
        <f t="shared" si="45"/>
        <v>Pass</v>
      </c>
      <c r="I57" s="5" t="str">
        <f t="shared" si="45"/>
        <v>Pass</v>
      </c>
      <c r="J57" s="5" t="str">
        <f t="shared" si="45"/>
        <v>Pass</v>
      </c>
      <c r="K57" s="5" t="str">
        <f t="shared" si="45"/>
        <v>Pass</v>
      </c>
      <c r="L57" s="5" t="str">
        <f t="shared" si="45"/>
        <v>Pass</v>
      </c>
      <c r="M57" s="5" t="str">
        <f t="shared" si="45"/>
        <v>Pass</v>
      </c>
      <c r="N57" s="5" t="str">
        <f t="shared" si="45"/>
        <v>Pass</v>
      </c>
      <c r="O57" s="5" t="str">
        <f t="shared" si="45"/>
        <v>Pass</v>
      </c>
      <c r="P57" s="5" t="str">
        <f t="shared" si="45"/>
        <v>Pass</v>
      </c>
      <c r="Q57" s="5" t="str">
        <f t="shared" si="45"/>
        <v>Pass</v>
      </c>
      <c r="R57" s="5" t="str">
        <f t="shared" si="45"/>
        <v>Pass</v>
      </c>
      <c r="S57" s="5" t="str">
        <f t="shared" si="45"/>
        <v>Pass</v>
      </c>
      <c r="T57" s="5" t="str">
        <f t="shared" si="45"/>
        <v>Pass</v>
      </c>
      <c r="U57" s="5" t="str">
        <f t="shared" si="45"/>
        <v>Pass</v>
      </c>
      <c r="V57" s="5" t="str">
        <f t="shared" si="45"/>
        <v>Pass</v>
      </c>
      <c r="W57" s="5" t="str">
        <f t="shared" si="45"/>
        <v>Pass</v>
      </c>
      <c r="X57" s="5" t="str">
        <f t="shared" si="45"/>
        <v>Pass</v>
      </c>
      <c r="Y57" s="5" t="str">
        <f t="shared" si="45"/>
        <v>Pass</v>
      </c>
      <c r="Z57" s="5" t="str">
        <f t="shared" si="45"/>
        <v>Pass</v>
      </c>
      <c r="AA57" s="5" t="str">
        <f t="shared" si="45"/>
        <v>Pass</v>
      </c>
      <c r="AB57" s="5" t="str">
        <f t="shared" si="45"/>
        <v>Pass</v>
      </c>
      <c r="AC57" s="5" t="str">
        <f t="shared" si="45"/>
        <v>Pass</v>
      </c>
      <c r="AD57" s="5" t="str">
        <f t="shared" si="45"/>
        <v>Pass</v>
      </c>
      <c r="AE57" s="5" t="str">
        <f t="shared" si="45"/>
        <v>Pass</v>
      </c>
      <c r="AF57" s="5" t="str">
        <f t="shared" si="45"/>
        <v>Pass</v>
      </c>
      <c r="AG57" s="5" t="str">
        <f t="shared" si="45"/>
        <v>Pass</v>
      </c>
      <c r="AH57" s="5" t="str">
        <f t="shared" si="45"/>
        <v>Pass</v>
      </c>
      <c r="AI57" s="5" t="str">
        <f t="shared" si="45"/>
        <v>Pass</v>
      </c>
      <c r="AJ57" s="5" t="str">
        <f t="shared" si="45"/>
        <v>Pass</v>
      </c>
      <c r="AK57" s="5" t="str">
        <f t="shared" si="45"/>
        <v>Pass</v>
      </c>
      <c r="AL57" s="5" t="str">
        <f t="shared" si="45"/>
        <v>Pass</v>
      </c>
      <c r="AM57" s="5" t="str">
        <f aca="true" t="shared" si="46" ref="AM57:AY57">IF(AM31+AL31&lt;AM56,"Failed","Pass")</f>
        <v>Pass</v>
      </c>
      <c r="AN57" s="5" t="str">
        <f t="shared" si="46"/>
        <v>Pass</v>
      </c>
      <c r="AO57" s="5" t="str">
        <f t="shared" si="46"/>
        <v>Pass</v>
      </c>
      <c r="AP57" s="5" t="str">
        <f t="shared" si="46"/>
        <v>Pass</v>
      </c>
      <c r="AQ57" s="5" t="str">
        <f t="shared" si="46"/>
        <v>Pass</v>
      </c>
      <c r="AR57" s="5" t="str">
        <f t="shared" si="46"/>
        <v>Pass</v>
      </c>
      <c r="AS57" s="5" t="str">
        <f t="shared" si="46"/>
        <v>Pass</v>
      </c>
      <c r="AT57" s="5" t="str">
        <f t="shared" si="46"/>
        <v>Pass</v>
      </c>
      <c r="AU57" s="5" t="str">
        <f t="shared" si="46"/>
        <v>Pass</v>
      </c>
      <c r="AV57" s="5" t="str">
        <f t="shared" si="46"/>
        <v>Pass</v>
      </c>
      <c r="AW57" s="5" t="str">
        <f t="shared" si="46"/>
        <v>Pass</v>
      </c>
      <c r="AX57" s="5" t="str">
        <f t="shared" si="46"/>
        <v>Pass</v>
      </c>
      <c r="AY57" s="5" t="str">
        <f t="shared" si="46"/>
        <v>Pass</v>
      </c>
      <c r="AZ57" s="5" t="str">
        <f aca="true" t="shared" si="47" ref="AZ57:BZ57">IF(AZ31-AZ26+AY31-AY26&lt;AZ56,"Failed","Pass")</f>
        <v>Pass</v>
      </c>
      <c r="BA57" s="5" t="str">
        <f t="shared" si="47"/>
        <v>Pass</v>
      </c>
      <c r="BB57" s="5" t="str">
        <f t="shared" si="47"/>
        <v>Pass</v>
      </c>
      <c r="BC57" s="5" t="str">
        <f t="shared" si="47"/>
        <v>Pass</v>
      </c>
      <c r="BD57" s="5" t="str">
        <f t="shared" si="47"/>
        <v>Pass</v>
      </c>
      <c r="BE57" s="5" t="str">
        <f t="shared" si="47"/>
        <v>Pass</v>
      </c>
      <c r="BF57" s="5" t="str">
        <f t="shared" si="47"/>
        <v>Pass</v>
      </c>
      <c r="BG57" s="5" t="str">
        <f t="shared" si="47"/>
        <v>Pass</v>
      </c>
      <c r="BH57" s="5" t="str">
        <f t="shared" si="47"/>
        <v>Pass</v>
      </c>
      <c r="BI57" s="5" t="str">
        <f t="shared" si="47"/>
        <v>Pass</v>
      </c>
      <c r="BJ57" s="5" t="str">
        <f t="shared" si="47"/>
        <v>Pass</v>
      </c>
      <c r="BK57" s="5" t="str">
        <f t="shared" si="47"/>
        <v>Pass</v>
      </c>
      <c r="BL57" s="5" t="str">
        <f t="shared" si="47"/>
        <v>Pass</v>
      </c>
      <c r="BM57" s="5" t="str">
        <f t="shared" si="47"/>
        <v>Pass</v>
      </c>
      <c r="BN57" s="5" t="str">
        <f t="shared" si="47"/>
        <v>Pass</v>
      </c>
      <c r="BO57" s="5" t="str">
        <f t="shared" si="47"/>
        <v>Pass</v>
      </c>
      <c r="BP57" s="5" t="str">
        <f t="shared" si="47"/>
        <v>Pass</v>
      </c>
      <c r="BQ57" s="5" t="str">
        <f t="shared" si="47"/>
        <v>Pass</v>
      </c>
      <c r="BR57" s="5" t="str">
        <f t="shared" si="47"/>
        <v>Pass</v>
      </c>
      <c r="BS57" s="5" t="str">
        <f t="shared" si="47"/>
        <v>Pass</v>
      </c>
      <c r="BT57" s="5" t="str">
        <f t="shared" si="47"/>
        <v>Pass</v>
      </c>
      <c r="BU57" s="5" t="str">
        <f t="shared" si="47"/>
        <v>Pass</v>
      </c>
      <c r="BV57" s="5" t="str">
        <f t="shared" si="47"/>
        <v>Pass</v>
      </c>
      <c r="BW57" s="5" t="str">
        <f t="shared" si="47"/>
        <v>Pass</v>
      </c>
      <c r="BX57" s="5" t="str">
        <f t="shared" si="47"/>
        <v>Pass</v>
      </c>
      <c r="BY57" s="5" t="str">
        <f t="shared" si="47"/>
        <v>Pass</v>
      </c>
      <c r="BZ57" s="5" t="str">
        <f t="shared" si="47"/>
        <v>Pass</v>
      </c>
      <c r="CA57" s="5" t="str">
        <f>IF(CA31-CA25-CA26+BZ31-BZ25-BZ26&lt;CA56,"Failed","Pass")</f>
        <v>Pass</v>
      </c>
      <c r="CB57" s="5" t="str">
        <f aca="true" t="shared" si="48" ref="CB57:DR57">IF(CB31-CB25-CB26+CA31-CA25-CA26&lt;CB56,"Failed","Pass")</f>
        <v>Pass</v>
      </c>
      <c r="CC57" s="5" t="str">
        <f t="shared" si="48"/>
        <v>Pass</v>
      </c>
      <c r="CD57" s="5" t="str">
        <f t="shared" si="48"/>
        <v>Pass</v>
      </c>
      <c r="CE57" s="5" t="str">
        <f t="shared" si="48"/>
        <v>Pass</v>
      </c>
      <c r="CF57" s="5" t="str">
        <f t="shared" si="48"/>
        <v>Pass</v>
      </c>
      <c r="CG57" s="5" t="str">
        <f t="shared" si="48"/>
        <v>Pass</v>
      </c>
      <c r="CH57" s="5" t="str">
        <f t="shared" si="48"/>
        <v>Pass</v>
      </c>
      <c r="CI57" s="5" t="str">
        <f>IF(CI31-CI25-CI26+CH31-CH25-CH26&lt;CI56,"Failed","Pass")</f>
        <v>Pass</v>
      </c>
      <c r="CJ57" s="5" t="str">
        <f t="shared" si="48"/>
        <v>Pass</v>
      </c>
      <c r="CK57" s="5" t="str">
        <f t="shared" si="48"/>
        <v>Pass</v>
      </c>
      <c r="CL57" s="5" t="str">
        <f t="shared" si="48"/>
        <v>Pass</v>
      </c>
      <c r="CM57" s="5" t="str">
        <f t="shared" si="48"/>
        <v>Pass</v>
      </c>
      <c r="CN57" s="5" t="str">
        <f t="shared" si="48"/>
        <v>Pass</v>
      </c>
      <c r="CO57" s="5" t="str">
        <f t="shared" si="48"/>
        <v>Pass</v>
      </c>
      <c r="CP57" s="5" t="str">
        <f t="shared" si="48"/>
        <v>Pass</v>
      </c>
      <c r="CQ57" s="5" t="str">
        <f t="shared" si="48"/>
        <v>Pass</v>
      </c>
      <c r="CR57" s="5" t="str">
        <f t="shared" si="48"/>
        <v>Pass</v>
      </c>
      <c r="CS57" s="5" t="str">
        <f t="shared" si="48"/>
        <v>Pass</v>
      </c>
      <c r="CT57" s="5" t="str">
        <f t="shared" si="48"/>
        <v>Pass</v>
      </c>
      <c r="CU57" s="5" t="str">
        <f t="shared" si="48"/>
        <v>Pass</v>
      </c>
      <c r="CV57" s="5" t="str">
        <f t="shared" si="48"/>
        <v>Pass</v>
      </c>
      <c r="CW57" s="5" t="str">
        <f t="shared" si="48"/>
        <v>Pass</v>
      </c>
      <c r="CX57" s="5" t="str">
        <f t="shared" si="48"/>
        <v>Pass</v>
      </c>
      <c r="CY57" s="5" t="str">
        <f t="shared" si="48"/>
        <v>Pass</v>
      </c>
      <c r="CZ57" s="5" t="str">
        <f t="shared" si="48"/>
        <v>Pass</v>
      </c>
      <c r="DA57" s="5" t="str">
        <f>IF(DA31-DA25-DA26+CZ31-CZ25-CZ26&lt;DA56,"Failed","Pass")</f>
        <v>Pass</v>
      </c>
      <c r="DB57" s="5" t="str">
        <f t="shared" si="48"/>
        <v>Failed</v>
      </c>
      <c r="DC57" s="5" t="str">
        <f t="shared" si="48"/>
        <v>Failed</v>
      </c>
      <c r="DD57" s="5" t="str">
        <f t="shared" si="48"/>
        <v>Failed</v>
      </c>
      <c r="DE57" s="5" t="str">
        <f t="shared" si="48"/>
        <v>Failed</v>
      </c>
      <c r="DF57" s="5" t="str">
        <f t="shared" si="48"/>
        <v>Failed</v>
      </c>
      <c r="DG57" s="5" t="str">
        <f t="shared" si="48"/>
        <v>Failed</v>
      </c>
      <c r="DH57" s="5" t="str">
        <f t="shared" si="48"/>
        <v>Failed</v>
      </c>
      <c r="DI57" s="5" t="str">
        <f t="shared" si="48"/>
        <v>Failed</v>
      </c>
      <c r="DJ57" s="5" t="str">
        <f t="shared" si="48"/>
        <v>Failed</v>
      </c>
      <c r="DK57" s="5" t="str">
        <f t="shared" si="48"/>
        <v>Failed</v>
      </c>
      <c r="DL57" s="5" t="str">
        <f t="shared" si="48"/>
        <v>Failed</v>
      </c>
      <c r="DM57" s="5" t="str">
        <f t="shared" si="48"/>
        <v>Failed</v>
      </c>
      <c r="DN57" s="5" t="str">
        <f>IF(DN31-DN25-DN26+DM31-DM25-DM26&lt;DN56,"Failed","Pass")</f>
        <v>Failed</v>
      </c>
      <c r="DO57" s="5" t="str">
        <f t="shared" si="48"/>
        <v>Failed</v>
      </c>
      <c r="DP57" s="5" t="str">
        <f t="shared" si="48"/>
        <v>Failed</v>
      </c>
      <c r="DQ57" s="5" t="str">
        <f t="shared" si="48"/>
        <v>Failed</v>
      </c>
      <c r="DR57" s="5" t="str">
        <f t="shared" si="48"/>
        <v>Failed</v>
      </c>
      <c r="DS57" s="5" t="str">
        <f aca="true" t="shared" si="49" ref="DS57:FX57">IF(DS31-DS26+DR31-DR26&lt;DS56,"Failed","Pass")</f>
        <v>Pass</v>
      </c>
      <c r="DT57" s="5" t="str">
        <f t="shared" si="49"/>
        <v>Pass</v>
      </c>
      <c r="DU57" s="5" t="str">
        <f t="shared" si="49"/>
        <v>Pass</v>
      </c>
      <c r="DV57" s="5" t="str">
        <f t="shared" si="49"/>
        <v>Pass</v>
      </c>
      <c r="DW57" s="5" t="str">
        <f t="shared" si="49"/>
        <v>Pass</v>
      </c>
      <c r="DX57" s="5" t="str">
        <f t="shared" si="49"/>
        <v>Pass</v>
      </c>
      <c r="DY57" s="5" t="str">
        <f t="shared" si="49"/>
        <v>Pass</v>
      </c>
      <c r="DZ57" s="5" t="str">
        <f t="shared" si="49"/>
        <v>Pass</v>
      </c>
      <c r="EA57" s="5" t="str">
        <f t="shared" si="49"/>
        <v>Pass</v>
      </c>
      <c r="EB57" s="5" t="str">
        <f t="shared" si="49"/>
        <v>Pass</v>
      </c>
      <c r="EC57" s="5" t="str">
        <f t="shared" si="49"/>
        <v>Pass</v>
      </c>
      <c r="ED57" s="5" t="str">
        <f t="shared" si="49"/>
        <v>Pass</v>
      </c>
      <c r="EE57" s="5" t="str">
        <f t="shared" si="49"/>
        <v>Pass</v>
      </c>
      <c r="EF57" s="5" t="str">
        <f t="shared" si="49"/>
        <v>Pass</v>
      </c>
      <c r="EG57" s="5" t="str">
        <f t="shared" si="49"/>
        <v>Pass</v>
      </c>
      <c r="EH57" s="5" t="str">
        <f t="shared" si="49"/>
        <v>Pass</v>
      </c>
      <c r="EI57" s="5" t="str">
        <f t="shared" si="49"/>
        <v>Pass</v>
      </c>
      <c r="EJ57" s="5" t="str">
        <f t="shared" si="49"/>
        <v>Pass</v>
      </c>
      <c r="EK57" s="5" t="str">
        <f t="shared" si="49"/>
        <v>Pass</v>
      </c>
      <c r="EL57" s="5" t="str">
        <f t="shared" si="49"/>
        <v>Pass</v>
      </c>
      <c r="EM57" s="5" t="str">
        <f t="shared" si="49"/>
        <v>Pass</v>
      </c>
      <c r="EN57" s="5" t="str">
        <f t="shared" si="49"/>
        <v>Pass</v>
      </c>
      <c r="EO57" s="5" t="str">
        <f t="shared" si="49"/>
        <v>Pass</v>
      </c>
      <c r="EP57" s="5" t="str">
        <f t="shared" si="49"/>
        <v>Pass</v>
      </c>
      <c r="EQ57" s="5" t="str">
        <f t="shared" si="49"/>
        <v>Pass</v>
      </c>
      <c r="ER57" s="5" t="str">
        <f t="shared" si="49"/>
        <v>Pass</v>
      </c>
      <c r="ES57" s="5" t="str">
        <f t="shared" si="49"/>
        <v>Pass</v>
      </c>
      <c r="ET57" s="5" t="str">
        <f t="shared" si="49"/>
        <v>Pass</v>
      </c>
      <c r="EU57" s="5" t="str">
        <f t="shared" si="49"/>
        <v>Pass</v>
      </c>
      <c r="EV57" s="5" t="str">
        <f t="shared" si="49"/>
        <v>Pass</v>
      </c>
      <c r="EW57" s="5" t="str">
        <f t="shared" si="49"/>
        <v>Pass</v>
      </c>
      <c r="EX57" s="5" t="str">
        <f t="shared" si="49"/>
        <v>Pass</v>
      </c>
      <c r="EY57" s="5" t="str">
        <f t="shared" si="49"/>
        <v>Pass</v>
      </c>
      <c r="EZ57" s="5" t="str">
        <f t="shared" si="49"/>
        <v>Pass</v>
      </c>
      <c r="FA57" s="5" t="str">
        <f t="shared" si="49"/>
        <v>Pass</v>
      </c>
      <c r="FB57" s="5" t="str">
        <f t="shared" si="49"/>
        <v>Pass</v>
      </c>
      <c r="FC57" s="5" t="str">
        <f t="shared" si="49"/>
        <v>Pass</v>
      </c>
      <c r="FD57" s="5" t="str">
        <f t="shared" si="49"/>
        <v>Pass</v>
      </c>
      <c r="FE57" s="5" t="str">
        <f t="shared" si="49"/>
        <v>Pass</v>
      </c>
      <c r="FF57" s="5" t="str">
        <f t="shared" si="49"/>
        <v>Pass</v>
      </c>
      <c r="FG57" s="5" t="str">
        <f t="shared" si="49"/>
        <v>Pass</v>
      </c>
      <c r="FH57" s="5" t="str">
        <f t="shared" si="49"/>
        <v>Pass</v>
      </c>
      <c r="FI57" s="5" t="str">
        <f t="shared" si="49"/>
        <v>Pass</v>
      </c>
      <c r="FJ57" s="5" t="str">
        <f t="shared" si="49"/>
        <v>Pass</v>
      </c>
      <c r="FK57" s="5" t="str">
        <f t="shared" si="49"/>
        <v>Pass</v>
      </c>
      <c r="FL57" s="5" t="str">
        <f t="shared" si="49"/>
        <v>Pass</v>
      </c>
      <c r="FM57" s="5" t="str">
        <f t="shared" si="49"/>
        <v>Pass</v>
      </c>
      <c r="FN57" s="5" t="str">
        <f t="shared" si="49"/>
        <v>Pass</v>
      </c>
      <c r="FO57" s="5" t="str">
        <f t="shared" si="49"/>
        <v>Pass</v>
      </c>
      <c r="FP57" s="5" t="str">
        <f t="shared" si="49"/>
        <v>Pass</v>
      </c>
      <c r="FQ57" s="5" t="str">
        <f t="shared" si="49"/>
        <v>Pass</v>
      </c>
      <c r="FR57" s="5" t="str">
        <f t="shared" si="49"/>
        <v>Pass</v>
      </c>
      <c r="FS57" s="5" t="str">
        <f t="shared" si="49"/>
        <v>Pass</v>
      </c>
      <c r="FT57" s="5" t="str">
        <f t="shared" si="49"/>
        <v>Pass</v>
      </c>
      <c r="FU57" s="5" t="str">
        <f t="shared" si="49"/>
        <v>Pass</v>
      </c>
      <c r="FV57" s="5" t="str">
        <f t="shared" si="49"/>
        <v>Pass</v>
      </c>
      <c r="FW57" s="5" t="str">
        <f t="shared" si="49"/>
        <v>Pass</v>
      </c>
      <c r="FX57" s="5" t="str">
        <f t="shared" si="49"/>
        <v>Pass</v>
      </c>
      <c r="FY57" s="5" t="str">
        <f aca="true" t="shared" si="50" ref="FY57:GR57">IF(FY31-FY26+FX31-FX26&lt;FY56,"Failed","Pass")</f>
        <v>Pass</v>
      </c>
      <c r="FZ57" s="5" t="str">
        <f t="shared" si="50"/>
        <v>Pass</v>
      </c>
      <c r="GA57" s="5" t="str">
        <f t="shared" si="50"/>
        <v>Pass</v>
      </c>
      <c r="GB57" s="5" t="str">
        <f t="shared" si="50"/>
        <v>Pass</v>
      </c>
      <c r="GC57" s="5" t="str">
        <f t="shared" si="50"/>
        <v>Pass</v>
      </c>
      <c r="GD57" s="5" t="str">
        <f t="shared" si="50"/>
        <v>Pass</v>
      </c>
      <c r="GE57" s="5" t="str">
        <f t="shared" si="50"/>
        <v>Pass</v>
      </c>
      <c r="GF57" s="5" t="str">
        <f t="shared" si="50"/>
        <v>Pass</v>
      </c>
      <c r="GG57" s="5" t="str">
        <f t="shared" si="50"/>
        <v>Pass</v>
      </c>
      <c r="GH57" s="5" t="str">
        <f t="shared" si="50"/>
        <v>Pass</v>
      </c>
      <c r="GI57" s="5" t="str">
        <f t="shared" si="50"/>
        <v>Pass</v>
      </c>
      <c r="GJ57" s="5" t="str">
        <f t="shared" si="50"/>
        <v>Pass</v>
      </c>
      <c r="GK57" s="5" t="str">
        <f t="shared" si="50"/>
        <v>Pass</v>
      </c>
      <c r="GL57" s="5" t="str">
        <f t="shared" si="50"/>
        <v>Pass</v>
      </c>
      <c r="GM57" s="5" t="str">
        <f t="shared" si="50"/>
        <v>Pass</v>
      </c>
      <c r="GN57" s="5" t="str">
        <f t="shared" si="50"/>
        <v>Pass</v>
      </c>
      <c r="GO57" s="5" t="str">
        <f t="shared" si="50"/>
        <v>Pass</v>
      </c>
      <c r="GP57" s="5" t="str">
        <f t="shared" si="50"/>
        <v>Pass</v>
      </c>
      <c r="GQ57" s="5" t="str">
        <f t="shared" si="50"/>
        <v>Pass</v>
      </c>
      <c r="GR57" s="5" t="str">
        <f t="shared" si="50"/>
        <v>Pass</v>
      </c>
      <c r="GS57" s="5" t="str">
        <f aca="true" t="shared" si="51" ref="GS57:HX57">IF(GS31+GR31&lt;GS56,"Failed","Pass")</f>
        <v>Pass</v>
      </c>
      <c r="GT57" s="5" t="str">
        <f t="shared" si="51"/>
        <v>Pass</v>
      </c>
      <c r="GU57" s="5" t="str">
        <f t="shared" si="51"/>
        <v>Pass</v>
      </c>
      <c r="GV57" s="5" t="str">
        <f t="shared" si="51"/>
        <v>Pass</v>
      </c>
      <c r="GW57" s="5" t="str">
        <f t="shared" si="51"/>
        <v>Pass</v>
      </c>
      <c r="GX57" s="5" t="str">
        <f t="shared" si="51"/>
        <v>Pass</v>
      </c>
      <c r="GY57" s="5" t="str">
        <f t="shared" si="51"/>
        <v>Pass</v>
      </c>
      <c r="GZ57" s="5" t="str">
        <f t="shared" si="51"/>
        <v>Pass</v>
      </c>
      <c r="HA57" s="5" t="str">
        <f t="shared" si="51"/>
        <v>Pass</v>
      </c>
      <c r="HB57" s="5" t="str">
        <f t="shared" si="51"/>
        <v>Pass</v>
      </c>
      <c r="HC57" s="5" t="str">
        <f t="shared" si="51"/>
        <v>Pass</v>
      </c>
      <c r="HD57" s="5" t="str">
        <f t="shared" si="51"/>
        <v>Pass</v>
      </c>
      <c r="HE57" s="5" t="str">
        <f t="shared" si="51"/>
        <v>Pass</v>
      </c>
      <c r="HF57" s="5" t="str">
        <f t="shared" si="51"/>
        <v>Pass</v>
      </c>
      <c r="HG57" s="5" t="str">
        <f t="shared" si="51"/>
        <v>Pass</v>
      </c>
      <c r="HH57" s="5" t="str">
        <f t="shared" si="51"/>
        <v>Pass</v>
      </c>
      <c r="HI57" s="5" t="str">
        <f t="shared" si="51"/>
        <v>Pass</v>
      </c>
      <c r="HJ57" s="5" t="str">
        <f t="shared" si="51"/>
        <v>Pass</v>
      </c>
      <c r="HK57" s="5" t="str">
        <f t="shared" si="51"/>
        <v>Pass</v>
      </c>
      <c r="HL57" s="5" t="str">
        <f t="shared" si="51"/>
        <v>Pass</v>
      </c>
      <c r="HM57" s="5" t="str">
        <f t="shared" si="51"/>
        <v>Pass</v>
      </c>
      <c r="HN57" s="5" t="str">
        <f t="shared" si="51"/>
        <v>Pass</v>
      </c>
      <c r="HO57" s="5" t="str">
        <f t="shared" si="51"/>
        <v>Pass</v>
      </c>
      <c r="HP57" s="5" t="str">
        <f t="shared" si="51"/>
        <v>Pass</v>
      </c>
      <c r="HQ57" s="5" t="str">
        <f t="shared" si="51"/>
        <v>Pass</v>
      </c>
      <c r="HR57" s="5" t="str">
        <f t="shared" si="51"/>
        <v>Pass</v>
      </c>
      <c r="HS57" s="5" t="str">
        <f t="shared" si="51"/>
        <v>Pass</v>
      </c>
      <c r="HT57" s="5" t="str">
        <f t="shared" si="51"/>
        <v>Pass</v>
      </c>
      <c r="HU57" s="5" t="str">
        <f t="shared" si="51"/>
        <v>Pass</v>
      </c>
      <c r="HV57" s="5" t="str">
        <f t="shared" si="51"/>
        <v>Pass</v>
      </c>
      <c r="HW57" s="5" t="str">
        <f t="shared" si="51"/>
        <v>Pass</v>
      </c>
      <c r="HX57" s="5" t="str">
        <f t="shared" si="51"/>
        <v>Pass</v>
      </c>
      <c r="HY57" s="5" t="str">
        <f aca="true" t="shared" si="52" ref="HY57:IV57">IF(HY31+HX31&lt;HY56,"Failed","Pass")</f>
        <v>Pass</v>
      </c>
      <c r="HZ57" s="5" t="str">
        <f t="shared" si="52"/>
        <v>Pass</v>
      </c>
      <c r="IA57" s="5" t="str">
        <f t="shared" si="52"/>
        <v>Pass</v>
      </c>
      <c r="IB57" s="5" t="str">
        <f t="shared" si="52"/>
        <v>Pass</v>
      </c>
      <c r="IC57" s="5" t="str">
        <f t="shared" si="52"/>
        <v>Pass</v>
      </c>
      <c r="ID57" s="5" t="str">
        <f t="shared" si="52"/>
        <v>Pass</v>
      </c>
      <c r="IE57" s="5" t="str">
        <f t="shared" si="52"/>
        <v>Pass</v>
      </c>
      <c r="IF57" s="5" t="str">
        <f t="shared" si="52"/>
        <v>Pass</v>
      </c>
      <c r="IG57" s="5" t="str">
        <f t="shared" si="52"/>
        <v>Pass</v>
      </c>
      <c r="IH57" s="5" t="str">
        <f t="shared" si="52"/>
        <v>Pass</v>
      </c>
      <c r="II57" s="5" t="str">
        <f t="shared" si="52"/>
        <v>Pass</v>
      </c>
      <c r="IJ57" s="5" t="str">
        <f t="shared" si="52"/>
        <v>Pass</v>
      </c>
      <c r="IK57" s="5" t="str">
        <f t="shared" si="52"/>
        <v>Pass</v>
      </c>
      <c r="IL57" s="5" t="str">
        <f t="shared" si="52"/>
        <v>Pass</v>
      </c>
      <c r="IM57" s="5" t="str">
        <f t="shared" si="52"/>
        <v>Pass</v>
      </c>
      <c r="IN57" s="5" t="str">
        <f t="shared" si="52"/>
        <v>Pass</v>
      </c>
      <c r="IO57" s="5" t="str">
        <f t="shared" si="52"/>
        <v>Pass</v>
      </c>
      <c r="IP57" s="5" t="str">
        <f t="shared" si="52"/>
        <v>Pass</v>
      </c>
      <c r="IQ57" s="5" t="str">
        <f t="shared" si="52"/>
        <v>Pass</v>
      </c>
      <c r="IR57" s="5" t="str">
        <f t="shared" si="52"/>
        <v>Pass</v>
      </c>
      <c r="IS57" s="5" t="str">
        <f t="shared" si="52"/>
        <v>Pass</v>
      </c>
      <c r="IT57" s="5" t="str">
        <f t="shared" si="52"/>
        <v>Pass</v>
      </c>
      <c r="IU57" s="5" t="str">
        <f t="shared" si="52"/>
        <v>Pass</v>
      </c>
      <c r="IV57" s="5" t="str">
        <f t="shared" si="52"/>
        <v>Pass</v>
      </c>
    </row>
    <row r="58" spans="1:115" s="5" customFormat="1" ht="12.75">
      <c r="A58" s="14" t="s">
        <v>61</v>
      </c>
      <c r="B58" s="5">
        <f>B49/B56-1</f>
        <v>-1</v>
      </c>
      <c r="C58" s="27">
        <f>(C31-C26)/C56-1</f>
        <v>0.077587149419722</v>
      </c>
      <c r="D58" s="27">
        <f aca="true" t="shared" si="53" ref="D58:BO58">(D31-D26+C31-C26)/D56-1</f>
        <v>0.11310844315126012</v>
      </c>
      <c r="E58" s="27">
        <f t="shared" si="53"/>
        <v>1.1891734238783593</v>
      </c>
      <c r="F58" s="27">
        <f t="shared" si="53"/>
        <v>0.0852273267127952</v>
      </c>
      <c r="G58" s="27">
        <f t="shared" si="53"/>
        <v>1.1407765275632822</v>
      </c>
      <c r="H58" s="27">
        <f t="shared" si="53"/>
        <v>0.062448993687789445</v>
      </c>
      <c r="I58" s="27">
        <f t="shared" si="53"/>
        <v>1.1330230859415988</v>
      </c>
      <c r="J58" s="27">
        <f t="shared" si="53"/>
        <v>0.0757239061635564</v>
      </c>
      <c r="K58" s="27">
        <f t="shared" si="53"/>
        <v>1.1454461329855308</v>
      </c>
      <c r="L58" s="27">
        <f t="shared" si="53"/>
        <v>0.08749429776251394</v>
      </c>
      <c r="M58" s="27">
        <f t="shared" si="53"/>
        <v>1.1726212956044102</v>
      </c>
      <c r="N58" s="27">
        <f t="shared" si="53"/>
        <v>0.05565605331754786</v>
      </c>
      <c r="O58" s="27">
        <f t="shared" si="53"/>
        <v>1.0591693467689351</v>
      </c>
      <c r="P58" s="27">
        <f t="shared" si="53"/>
        <v>0.07887529624553058</v>
      </c>
      <c r="Q58" s="27">
        <f t="shared" si="53"/>
        <v>1.2423494833506203</v>
      </c>
      <c r="R58" s="27">
        <f t="shared" si="53"/>
        <v>0.08237667629605738</v>
      </c>
      <c r="S58" s="27">
        <f t="shared" si="53"/>
        <v>1.1722353300515622</v>
      </c>
      <c r="T58" s="27">
        <f t="shared" si="53"/>
        <v>0.08611019417185495</v>
      </c>
      <c r="U58" s="27">
        <f t="shared" si="53"/>
        <v>1.1076148196807662</v>
      </c>
      <c r="V58" s="27">
        <f t="shared" si="53"/>
        <v>0.043144316871879695</v>
      </c>
      <c r="W58" s="27">
        <f t="shared" si="53"/>
        <v>1.0527321047297677</v>
      </c>
      <c r="X58" s="27">
        <f t="shared" si="53"/>
        <v>0.030416992168335266</v>
      </c>
      <c r="Y58" s="27">
        <f t="shared" si="53"/>
        <v>1.0768733425257229</v>
      </c>
      <c r="Z58" s="27">
        <f t="shared" si="53"/>
        <v>0.06457732125325255</v>
      </c>
      <c r="AA58" s="27">
        <f t="shared" si="53"/>
        <v>1.168910439129987</v>
      </c>
      <c r="AB58" s="27">
        <f t="shared" si="53"/>
        <v>0.11068424781482067</v>
      </c>
      <c r="AC58" s="27">
        <f t="shared" si="53"/>
        <v>1.290292124400343</v>
      </c>
      <c r="AD58" s="27">
        <f t="shared" si="53"/>
        <v>0.15758299587607905</v>
      </c>
      <c r="AE58" s="27">
        <f t="shared" si="53"/>
        <v>1.2509501952254993</v>
      </c>
      <c r="AF58" s="27">
        <f t="shared" si="53"/>
        <v>0.10934773975126588</v>
      </c>
      <c r="AG58" s="27">
        <f t="shared" si="53"/>
        <v>1.2422277122373586</v>
      </c>
      <c r="AH58" s="27">
        <f t="shared" si="53"/>
        <v>0.1316369367259993</v>
      </c>
      <c r="AI58" s="27">
        <f t="shared" si="53"/>
        <v>1.304178691514569</v>
      </c>
      <c r="AJ58" s="27">
        <f t="shared" si="53"/>
        <v>0.13211678691373585</v>
      </c>
      <c r="AK58" s="27">
        <f t="shared" si="53"/>
        <v>1.191759160852845</v>
      </c>
      <c r="AL58" s="27">
        <f t="shared" si="53"/>
        <v>0.08269946588289367</v>
      </c>
      <c r="AM58" s="27">
        <f t="shared" si="53"/>
        <v>1.2401920764496737</v>
      </c>
      <c r="AN58" s="27">
        <f t="shared" si="53"/>
        <v>0.17876565904535058</v>
      </c>
      <c r="AO58" s="27">
        <f t="shared" si="53"/>
        <v>1.278723823560724</v>
      </c>
      <c r="AP58" s="27">
        <f t="shared" si="53"/>
        <v>0.07713706458152458</v>
      </c>
      <c r="AQ58" s="27">
        <f t="shared" si="53"/>
        <v>1.2046045353715762</v>
      </c>
      <c r="AR58" s="27">
        <f t="shared" si="53"/>
        <v>0.10062630286406171</v>
      </c>
      <c r="AS58" s="27">
        <f t="shared" si="53"/>
        <v>1.1642360084877685</v>
      </c>
      <c r="AT58" s="27">
        <f t="shared" si="53"/>
        <v>0.1504608567288357</v>
      </c>
      <c r="AU58" s="27">
        <f t="shared" si="53"/>
        <v>1.339131054411879</v>
      </c>
      <c r="AV58" s="27">
        <f t="shared" si="53"/>
        <v>0.01612686494732407</v>
      </c>
      <c r="AW58" s="27">
        <f t="shared" si="53"/>
        <v>0.9851763778457381</v>
      </c>
      <c r="AX58" s="27">
        <f t="shared" si="53"/>
        <v>0.13811298572272768</v>
      </c>
      <c r="AY58" s="27">
        <f t="shared" si="53"/>
        <v>1.2403152659486225</v>
      </c>
      <c r="AZ58" s="27">
        <f t="shared" si="53"/>
        <v>0.04656672987287003</v>
      </c>
      <c r="BA58" s="27">
        <f t="shared" si="53"/>
        <v>1.0773226337755397</v>
      </c>
      <c r="BB58" s="27">
        <f t="shared" si="53"/>
        <v>0.0741807738463558</v>
      </c>
      <c r="BC58" s="27">
        <f t="shared" si="53"/>
        <v>1.1593854791281024</v>
      </c>
      <c r="BD58" s="27">
        <f t="shared" si="53"/>
        <v>0.06899826342500326</v>
      </c>
      <c r="BE58" s="27">
        <f t="shared" si="53"/>
        <v>1.156159239921502</v>
      </c>
      <c r="BF58" s="27">
        <f t="shared" si="53"/>
        <v>0.14726558955489732</v>
      </c>
      <c r="BG58" s="27">
        <f t="shared" si="53"/>
        <v>1.3228362374902916</v>
      </c>
      <c r="BH58" s="27">
        <f t="shared" si="53"/>
        <v>0.10431868160909064</v>
      </c>
      <c r="BI58" s="27">
        <f t="shared" si="53"/>
        <v>1.226834794481109</v>
      </c>
      <c r="BJ58" s="27">
        <f t="shared" si="53"/>
        <v>0.10794354630152081</v>
      </c>
      <c r="BK58" s="27">
        <f t="shared" si="53"/>
        <v>1.226016885552239</v>
      </c>
      <c r="BL58" s="27">
        <f t="shared" si="53"/>
        <v>0.11963046159600221</v>
      </c>
      <c r="BM58" s="27">
        <f t="shared" si="53"/>
        <v>1.2234307337500958</v>
      </c>
      <c r="BN58" s="27">
        <f t="shared" si="53"/>
        <v>0.11942261387570885</v>
      </c>
      <c r="BO58" s="27">
        <f t="shared" si="53"/>
        <v>1.2510918140501301</v>
      </c>
      <c r="BP58" s="27">
        <f aca="true" t="shared" si="54" ref="BP58:BY58">(BP31-BP26+BO31-BO26)/BP56-1</f>
        <v>0.15672088584040078</v>
      </c>
      <c r="BQ58" s="27">
        <f t="shared" si="54"/>
        <v>1.3725593316171976</v>
      </c>
      <c r="BR58" s="27">
        <f t="shared" si="54"/>
        <v>0.21947748119525268</v>
      </c>
      <c r="BS58" s="27">
        <f t="shared" si="54"/>
        <v>1.433396130434176</v>
      </c>
      <c r="BT58" s="27">
        <f t="shared" si="54"/>
        <v>0.17393673362751483</v>
      </c>
      <c r="BU58" s="27">
        <f t="shared" si="54"/>
        <v>1.409193396656681</v>
      </c>
      <c r="BV58" s="27">
        <f t="shared" si="54"/>
        <v>0.32113248679707196</v>
      </c>
      <c r="BW58" s="27">
        <f t="shared" si="54"/>
        <v>1.457070696802797</v>
      </c>
      <c r="BX58" s="27">
        <f t="shared" si="54"/>
        <v>0.10872011302020868</v>
      </c>
      <c r="BY58" s="27">
        <f t="shared" si="54"/>
        <v>1.4390178569878342</v>
      </c>
      <c r="BZ58" s="27">
        <f>(BZ31-BZ26+BY31-BY26)/BZ56-1</f>
        <v>0.1973482156473838</v>
      </c>
      <c r="CA58" s="27">
        <f aca="true" t="shared" si="55" ref="CA58:CK58">(CA31-CA25-CA26+BZ31-BZ25-BZ26)/CA56-1</f>
        <v>1.2191050981034945</v>
      </c>
      <c r="CB58" s="27">
        <f t="shared" si="55"/>
        <v>0.12715631171804787</v>
      </c>
      <c r="CC58" s="27">
        <f t="shared" si="55"/>
        <v>1.3306919507528114</v>
      </c>
      <c r="CD58" s="27">
        <f t="shared" si="55"/>
        <v>0.18234418846172518</v>
      </c>
      <c r="CE58" s="27">
        <f t="shared" si="55"/>
        <v>1.297242537113589</v>
      </c>
      <c r="CF58" s="27">
        <f t="shared" si="55"/>
        <v>0.13861571511871218</v>
      </c>
      <c r="CG58" s="27">
        <f t="shared" si="55"/>
        <v>1.5025838177571367</v>
      </c>
      <c r="CH58" s="27">
        <f>(CH31-CH25-CH26+CG31-CG25-CG26)/CH56-1</f>
        <v>0.270271855403988</v>
      </c>
      <c r="CI58" s="27">
        <f t="shared" si="55"/>
        <v>1.3438814553443783</v>
      </c>
      <c r="CJ58" s="27">
        <f>(CJ31-CJ25-CJ26+CI31-CI25-CI26)/CJ56-1</f>
        <v>0.1627043508267354</v>
      </c>
      <c r="CK58" s="27">
        <f t="shared" si="55"/>
        <v>1.2723738154815396</v>
      </c>
      <c r="CL58" s="27">
        <f>(CL31-CL25-CL26+CK31-CK25-CK26)/CL56-1</f>
        <v>0.15004130059187926</v>
      </c>
      <c r="CM58" s="27">
        <f>(CM31-CM25-CM26+CL31-CL25-CL26)/CM56-1</f>
        <v>1.32909463802635</v>
      </c>
      <c r="CN58" s="27">
        <f>(CN31-CN25-CN26+CM31-CM25-CM26)/CN56-1</f>
        <v>0.15658975036306444</v>
      </c>
      <c r="CO58" s="27">
        <f>(CO31-CO25-CO26+CN31-CN25-CN26)/CO56-1</f>
        <v>1.292531774799392</v>
      </c>
      <c r="CP58" s="27">
        <f aca="true" t="shared" si="56" ref="CP58:CY58">(CP31-CP25-CP26+CO31-CO25-CO26)/CP56-1</f>
        <v>0.14998715705082666</v>
      </c>
      <c r="CQ58" s="27">
        <f t="shared" si="56"/>
        <v>1.3401912229891857</v>
      </c>
      <c r="CR58" s="27">
        <f t="shared" si="56"/>
        <v>0.1680534999544605</v>
      </c>
      <c r="CS58" s="27">
        <f t="shared" si="56"/>
        <v>1.2642540023160738</v>
      </c>
      <c r="CT58" s="27">
        <f t="shared" si="56"/>
        <v>0.14090824844098027</v>
      </c>
      <c r="CU58" s="27">
        <f t="shared" si="56"/>
        <v>1.3646770841099496</v>
      </c>
      <c r="CV58" s="27">
        <f t="shared" si="56"/>
        <v>0.16553500218640504</v>
      </c>
      <c r="CW58" s="27">
        <f t="shared" si="56"/>
        <v>1.276831893982071</v>
      </c>
      <c r="CX58" s="27">
        <f t="shared" si="56"/>
        <v>0.14346382481435538</v>
      </c>
      <c r="CY58" s="27">
        <f t="shared" si="56"/>
        <v>1.317316390181901</v>
      </c>
      <c r="CZ58" s="27">
        <f aca="true" t="shared" si="57" ref="CZ58:DK58">(CZ31-CZ25-CZ26+CY31-CY25-CY26)/CZ56-1</f>
        <v>0.12354196631256187</v>
      </c>
      <c r="DA58" s="27">
        <f>(DA31-DA25-DA26+CZ31-CZ25-CZ26)/DA56-1</f>
        <v>1.2171960580916754</v>
      </c>
      <c r="DB58" s="27">
        <f t="shared" si="57"/>
        <v>-1</v>
      </c>
      <c r="DC58" s="27">
        <f t="shared" si="57"/>
        <v>-1</v>
      </c>
      <c r="DD58" s="27">
        <f t="shared" si="57"/>
        <v>-1</v>
      </c>
      <c r="DE58" s="27">
        <f t="shared" si="57"/>
        <v>-1</v>
      </c>
      <c r="DF58" s="27">
        <f t="shared" si="57"/>
        <v>-1</v>
      </c>
      <c r="DG58" s="27">
        <f t="shared" si="57"/>
        <v>-1</v>
      </c>
      <c r="DH58" s="27">
        <f t="shared" si="57"/>
        <v>-1</v>
      </c>
      <c r="DI58" s="27">
        <f t="shared" si="57"/>
        <v>-1</v>
      </c>
      <c r="DJ58" s="27">
        <f t="shared" si="57"/>
        <v>-1</v>
      </c>
      <c r="DK58" s="27">
        <f t="shared" si="57"/>
        <v>-1</v>
      </c>
    </row>
    <row r="60" spans="1:105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</row>
  </sheetData>
  <sheetProtection/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64"/>
  <sheetViews>
    <sheetView zoomScale="110" zoomScaleNormal="110" zoomScalePageLayoutView="0" workbookViewId="0" topLeftCell="A18">
      <pane xSplit="1" topLeftCell="CT1" activePane="topRight" state="frozen"/>
      <selection pane="topLeft" activeCell="CY7" sqref="CY7"/>
      <selection pane="topRight" activeCell="DA60" sqref="DA60"/>
    </sheetView>
  </sheetViews>
  <sheetFormatPr defaultColWidth="9.140625" defaultRowHeight="12.75"/>
  <cols>
    <col min="1" max="1" width="34.00390625" style="2" customWidth="1"/>
    <col min="2" max="17" width="11.00390625" style="2" bestFit="1" customWidth="1"/>
    <col min="18" max="18" width="17.57421875" style="2" bestFit="1" customWidth="1"/>
    <col min="19" max="58" width="11.00390625" style="2" bestFit="1" customWidth="1"/>
    <col min="59" max="59" width="12.140625" style="2" bestFit="1" customWidth="1"/>
    <col min="60" max="129" width="11.00390625" style="2" bestFit="1" customWidth="1"/>
    <col min="130" max="16384" width="9.140625" style="2" customWidth="1"/>
  </cols>
  <sheetData>
    <row r="6" spans="1:38" ht="12.75">
      <c r="A6" s="28" t="s">
        <v>24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8" spans="1:36" ht="12.75">
      <c r="A8" s="11" t="s">
        <v>64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1" spans="1:123" ht="12.75">
      <c r="A11" s="2" t="s">
        <v>0</v>
      </c>
      <c r="B11" s="2">
        <v>1</v>
      </c>
      <c r="C11" s="2">
        <f>B11+1</f>
        <v>2</v>
      </c>
      <c r="D11" s="2">
        <f aca="true" t="shared" si="0" ref="D11:AK11">C11+1</f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>AK11+1</f>
        <v>37</v>
      </c>
      <c r="AM11" s="2">
        <f aca="true" t="shared" si="1" ref="AM11:CX11">AL11+1</f>
        <v>38</v>
      </c>
      <c r="AN11" s="2">
        <f t="shared" si="1"/>
        <v>39</v>
      </c>
      <c r="AO11" s="2">
        <f t="shared" si="1"/>
        <v>40</v>
      </c>
      <c r="AP11" s="2">
        <f t="shared" si="1"/>
        <v>41</v>
      </c>
      <c r="AQ11" s="2">
        <f t="shared" si="1"/>
        <v>42</v>
      </c>
      <c r="AR11" s="2">
        <f t="shared" si="1"/>
        <v>43</v>
      </c>
      <c r="AS11" s="2">
        <f t="shared" si="1"/>
        <v>44</v>
      </c>
      <c r="AT11" s="2">
        <f t="shared" si="1"/>
        <v>45</v>
      </c>
      <c r="AU11" s="2">
        <f t="shared" si="1"/>
        <v>46</v>
      </c>
      <c r="AV11" s="2">
        <f t="shared" si="1"/>
        <v>47</v>
      </c>
      <c r="AW11" s="2">
        <f t="shared" si="1"/>
        <v>48</v>
      </c>
      <c r="AX11" s="2">
        <f t="shared" si="1"/>
        <v>49</v>
      </c>
      <c r="AY11" s="2">
        <f t="shared" si="1"/>
        <v>50</v>
      </c>
      <c r="AZ11" s="2">
        <f t="shared" si="1"/>
        <v>51</v>
      </c>
      <c r="BA11" s="2">
        <f t="shared" si="1"/>
        <v>52</v>
      </c>
      <c r="BB11" s="2">
        <f t="shared" si="1"/>
        <v>53</v>
      </c>
      <c r="BC11" s="2">
        <f t="shared" si="1"/>
        <v>54</v>
      </c>
      <c r="BD11" s="2">
        <f t="shared" si="1"/>
        <v>55</v>
      </c>
      <c r="BE11" s="2">
        <f t="shared" si="1"/>
        <v>56</v>
      </c>
      <c r="BF11" s="2">
        <f t="shared" si="1"/>
        <v>57</v>
      </c>
      <c r="BG11" s="2">
        <f t="shared" si="1"/>
        <v>58</v>
      </c>
      <c r="BH11" s="2">
        <f t="shared" si="1"/>
        <v>59</v>
      </c>
      <c r="BI11" s="2">
        <f t="shared" si="1"/>
        <v>60</v>
      </c>
      <c r="BJ11" s="2">
        <f t="shared" si="1"/>
        <v>61</v>
      </c>
      <c r="BK11" s="2">
        <f t="shared" si="1"/>
        <v>62</v>
      </c>
      <c r="BL11" s="2">
        <f t="shared" si="1"/>
        <v>63</v>
      </c>
      <c r="BM11" s="2">
        <f t="shared" si="1"/>
        <v>64</v>
      </c>
      <c r="BN11" s="2">
        <f t="shared" si="1"/>
        <v>65</v>
      </c>
      <c r="BO11" s="2">
        <f t="shared" si="1"/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aca="true" t="shared" si="2" ref="CY11:DS11">CX11+1</f>
        <v>102</v>
      </c>
      <c r="CZ11" s="2">
        <f t="shared" si="2"/>
        <v>103</v>
      </c>
      <c r="DA11" s="2">
        <f t="shared" si="2"/>
        <v>104</v>
      </c>
      <c r="DB11" s="2">
        <f t="shared" si="2"/>
        <v>105</v>
      </c>
      <c r="DC11" s="2">
        <f t="shared" si="2"/>
        <v>106</v>
      </c>
      <c r="DD11" s="2">
        <f t="shared" si="2"/>
        <v>107</v>
      </c>
      <c r="DE11" s="2">
        <f t="shared" si="2"/>
        <v>108</v>
      </c>
      <c r="DF11" s="2">
        <f t="shared" si="2"/>
        <v>109</v>
      </c>
      <c r="DG11" s="2">
        <f t="shared" si="2"/>
        <v>110</v>
      </c>
      <c r="DH11" s="2">
        <f t="shared" si="2"/>
        <v>111</v>
      </c>
      <c r="DI11" s="2">
        <f t="shared" si="2"/>
        <v>112</v>
      </c>
      <c r="DJ11" s="2">
        <f t="shared" si="2"/>
        <v>113</v>
      </c>
      <c r="DK11" s="2">
        <f t="shared" si="2"/>
        <v>114</v>
      </c>
      <c r="DL11" s="2">
        <f t="shared" si="2"/>
        <v>115</v>
      </c>
      <c r="DM11" s="2">
        <f t="shared" si="2"/>
        <v>116</v>
      </c>
      <c r="DN11" s="2">
        <f t="shared" si="2"/>
        <v>117</v>
      </c>
      <c r="DO11" s="2">
        <f t="shared" si="2"/>
        <v>118</v>
      </c>
      <c r="DP11" s="2">
        <f t="shared" si="2"/>
        <v>119</v>
      </c>
      <c r="DQ11" s="2">
        <f t="shared" si="2"/>
        <v>120</v>
      </c>
      <c r="DR11" s="2">
        <f t="shared" si="2"/>
        <v>121</v>
      </c>
      <c r="DS11" s="2">
        <f t="shared" si="2"/>
        <v>122</v>
      </c>
    </row>
    <row r="12" spans="1:105" s="7" customFormat="1" ht="12.75">
      <c r="A12" s="7" t="s">
        <v>11</v>
      </c>
      <c r="B12" s="7">
        <v>34787</v>
      </c>
      <c r="C12" s="7">
        <v>34778</v>
      </c>
      <c r="D12" s="7">
        <v>34960</v>
      </c>
      <c r="E12" s="7">
        <v>35048</v>
      </c>
      <c r="F12" s="7">
        <v>35139</v>
      </c>
      <c r="G12" s="7">
        <v>35231</v>
      </c>
      <c r="H12" s="7">
        <v>35326</v>
      </c>
      <c r="I12" s="7">
        <v>35417</v>
      </c>
      <c r="J12" s="7">
        <v>35507</v>
      </c>
      <c r="K12" s="7">
        <v>35599</v>
      </c>
      <c r="L12" s="7">
        <v>35691</v>
      </c>
      <c r="M12" s="7">
        <v>35782</v>
      </c>
      <c r="N12" s="7">
        <v>35872</v>
      </c>
      <c r="O12" s="7">
        <v>35964</v>
      </c>
      <c r="P12" s="7">
        <v>36056</v>
      </c>
      <c r="Q12" s="7">
        <v>36147</v>
      </c>
      <c r="R12" s="7">
        <v>36237</v>
      </c>
      <c r="S12" s="7">
        <v>36328</v>
      </c>
      <c r="T12" s="7">
        <v>36424</v>
      </c>
      <c r="U12" s="7">
        <v>36511</v>
      </c>
      <c r="V12" s="7">
        <v>36601</v>
      </c>
      <c r="W12" s="7">
        <v>36705</v>
      </c>
      <c r="X12" s="7">
        <v>36788</v>
      </c>
      <c r="Y12" s="7">
        <v>36879</v>
      </c>
      <c r="Z12" s="7">
        <v>36970</v>
      </c>
      <c r="AA12" s="7">
        <v>37060</v>
      </c>
      <c r="AB12" s="7">
        <v>37152</v>
      </c>
      <c r="AC12" s="7">
        <v>37243</v>
      </c>
      <c r="AD12" s="7">
        <v>37335</v>
      </c>
      <c r="AE12" s="7">
        <v>37427</v>
      </c>
      <c r="AF12" s="7">
        <v>37519</v>
      </c>
      <c r="AG12" s="7">
        <v>37606</v>
      </c>
      <c r="AH12" s="7">
        <v>37698</v>
      </c>
      <c r="AI12" s="7">
        <v>37791</v>
      </c>
      <c r="AJ12" s="7">
        <v>37880</v>
      </c>
      <c r="AK12" s="7">
        <v>37972</v>
      </c>
      <c r="AL12" s="7">
        <v>38062</v>
      </c>
      <c r="AM12" s="7">
        <v>38154</v>
      </c>
      <c r="AN12" s="7">
        <v>38244</v>
      </c>
      <c r="AO12" s="7">
        <v>38335</v>
      </c>
      <c r="AP12" s="7">
        <v>38429</v>
      </c>
      <c r="AQ12" s="7">
        <v>38529</v>
      </c>
      <c r="AR12" s="7">
        <v>38616</v>
      </c>
      <c r="AS12" s="7">
        <v>38707</v>
      </c>
      <c r="AT12" s="7">
        <v>38797</v>
      </c>
      <c r="AU12" s="7">
        <v>38889</v>
      </c>
      <c r="AV12" s="7">
        <v>38981</v>
      </c>
      <c r="AW12" s="7">
        <v>39072</v>
      </c>
      <c r="AX12" s="7">
        <v>39162</v>
      </c>
      <c r="AY12" s="7">
        <v>39254</v>
      </c>
      <c r="AZ12" s="7">
        <v>39346</v>
      </c>
      <c r="BA12" s="7">
        <v>39437</v>
      </c>
      <c r="BB12" s="7">
        <v>39528</v>
      </c>
      <c r="BC12" s="7">
        <v>39620</v>
      </c>
      <c r="BD12" s="7">
        <v>39710</v>
      </c>
      <c r="BE12" s="7">
        <v>39801</v>
      </c>
      <c r="BF12" s="7">
        <v>39892</v>
      </c>
      <c r="BG12" s="7">
        <v>39983</v>
      </c>
      <c r="BH12" s="7">
        <v>40074</v>
      </c>
      <c r="BI12" s="7">
        <v>40165</v>
      </c>
      <c r="BJ12" s="7">
        <v>40256</v>
      </c>
      <c r="BK12" s="7">
        <v>40350</v>
      </c>
      <c r="BL12" s="7">
        <v>40442</v>
      </c>
      <c r="BM12" s="7">
        <v>40532</v>
      </c>
      <c r="BN12" s="7">
        <v>40623</v>
      </c>
      <c r="BO12" s="7">
        <v>40714</v>
      </c>
      <c r="BP12" s="7">
        <v>40807</v>
      </c>
      <c r="BQ12" s="7">
        <v>40897</v>
      </c>
      <c r="BR12" s="7">
        <v>40989</v>
      </c>
      <c r="BS12" s="7">
        <v>41081</v>
      </c>
      <c r="BT12" s="7">
        <v>41173</v>
      </c>
      <c r="BU12" s="7">
        <v>41262</v>
      </c>
      <c r="BV12" s="7">
        <v>41355</v>
      </c>
      <c r="BW12" s="7">
        <v>41446</v>
      </c>
      <c r="BX12" s="7">
        <v>41535</v>
      </c>
      <c r="BY12" s="7">
        <v>41628</v>
      </c>
      <c r="BZ12" s="7">
        <v>41718</v>
      </c>
      <c r="CA12" s="7">
        <v>41810</v>
      </c>
      <c r="CB12" s="7">
        <v>41898</v>
      </c>
      <c r="CC12" s="7">
        <v>41990</v>
      </c>
      <c r="CD12" s="7">
        <v>42080</v>
      </c>
      <c r="CE12" s="7">
        <v>42173</v>
      </c>
      <c r="CF12" s="7">
        <v>42268</v>
      </c>
      <c r="CG12" s="7">
        <v>42359</v>
      </c>
      <c r="CH12" s="7">
        <v>42450</v>
      </c>
      <c r="CI12" s="7">
        <v>42542</v>
      </c>
      <c r="CJ12" s="7">
        <v>42633</v>
      </c>
      <c r="CK12" s="7">
        <v>42725</v>
      </c>
      <c r="CL12" s="7">
        <v>42811</v>
      </c>
      <c r="CM12" s="7">
        <v>42907</v>
      </c>
      <c r="CN12" s="7">
        <v>42998</v>
      </c>
      <c r="CO12" s="7">
        <v>43087</v>
      </c>
      <c r="CP12" s="7">
        <v>43178</v>
      </c>
      <c r="CQ12" s="7">
        <v>43265</v>
      </c>
      <c r="CR12" s="7">
        <v>43357</v>
      </c>
      <c r="CS12" s="7">
        <v>43448</v>
      </c>
      <c r="CT12" s="7">
        <v>43538</v>
      </c>
      <c r="CU12" s="7">
        <v>43630</v>
      </c>
      <c r="CV12" s="7">
        <v>43724</v>
      </c>
      <c r="CW12" s="7">
        <v>43815</v>
      </c>
      <c r="CX12" s="7">
        <v>43906</v>
      </c>
      <c r="CY12" s="7">
        <v>44001</v>
      </c>
      <c r="CZ12" s="7">
        <v>44092</v>
      </c>
      <c r="DA12" s="7">
        <v>44183</v>
      </c>
    </row>
    <row r="13" spans="1:122" s="7" customFormat="1" ht="12.75">
      <c r="A13" s="7" t="s">
        <v>4</v>
      </c>
      <c r="B13" s="7">
        <v>34683</v>
      </c>
      <c r="C13" s="7">
        <f>B14+1</f>
        <v>34773</v>
      </c>
      <c r="D13" s="7">
        <f aca="true" t="shared" si="3" ref="D13:BO13">C14+1</f>
        <v>34865</v>
      </c>
      <c r="E13" s="7">
        <f t="shared" si="3"/>
        <v>34957</v>
      </c>
      <c r="F13" s="7">
        <f t="shared" si="3"/>
        <v>35048</v>
      </c>
      <c r="G13" s="7">
        <f t="shared" si="3"/>
        <v>35139</v>
      </c>
      <c r="H13" s="7">
        <f t="shared" si="3"/>
        <v>35231</v>
      </c>
      <c r="I13" s="7">
        <f t="shared" si="3"/>
        <v>35323</v>
      </c>
      <c r="J13" s="7">
        <f t="shared" si="3"/>
        <v>35414</v>
      </c>
      <c r="K13" s="7">
        <f t="shared" si="3"/>
        <v>35504</v>
      </c>
      <c r="L13" s="7">
        <f t="shared" si="3"/>
        <v>35596</v>
      </c>
      <c r="M13" s="7">
        <f t="shared" si="3"/>
        <v>35688</v>
      </c>
      <c r="N13" s="7">
        <f t="shared" si="3"/>
        <v>35779</v>
      </c>
      <c r="O13" s="7">
        <f t="shared" si="3"/>
        <v>35869</v>
      </c>
      <c r="P13" s="7">
        <f t="shared" si="3"/>
        <v>35961</v>
      </c>
      <c r="Q13" s="7">
        <f t="shared" si="3"/>
        <v>36053</v>
      </c>
      <c r="R13" s="7">
        <f t="shared" si="3"/>
        <v>36144</v>
      </c>
      <c r="S13" s="7">
        <f t="shared" si="3"/>
        <v>36234</v>
      </c>
      <c r="T13" s="7">
        <f t="shared" si="3"/>
        <v>36326</v>
      </c>
      <c r="U13" s="7">
        <f t="shared" si="3"/>
        <v>36418</v>
      </c>
      <c r="V13" s="7">
        <f t="shared" si="3"/>
        <v>36509</v>
      </c>
      <c r="W13" s="7">
        <f t="shared" si="3"/>
        <v>36600</v>
      </c>
      <c r="X13" s="7">
        <f t="shared" si="3"/>
        <v>36692</v>
      </c>
      <c r="Y13" s="7">
        <f t="shared" si="3"/>
        <v>36784</v>
      </c>
      <c r="Z13" s="7">
        <f t="shared" si="3"/>
        <v>36875</v>
      </c>
      <c r="AA13" s="7">
        <f t="shared" si="3"/>
        <v>36965</v>
      </c>
      <c r="AB13" s="7">
        <f t="shared" si="3"/>
        <v>37057</v>
      </c>
      <c r="AC13" s="7">
        <f t="shared" si="3"/>
        <v>37149</v>
      </c>
      <c r="AD13" s="7">
        <f t="shared" si="3"/>
        <v>37240</v>
      </c>
      <c r="AE13" s="7">
        <f t="shared" si="3"/>
        <v>37330</v>
      </c>
      <c r="AF13" s="7">
        <f t="shared" si="3"/>
        <v>37422</v>
      </c>
      <c r="AG13" s="7">
        <f t="shared" si="3"/>
        <v>37514</v>
      </c>
      <c r="AH13" s="7">
        <f t="shared" si="3"/>
        <v>37605</v>
      </c>
      <c r="AI13" s="7">
        <f t="shared" si="3"/>
        <v>37695</v>
      </c>
      <c r="AJ13" s="7">
        <f t="shared" si="3"/>
        <v>37787</v>
      </c>
      <c r="AK13" s="7">
        <f t="shared" si="3"/>
        <v>37879</v>
      </c>
      <c r="AL13" s="7">
        <f t="shared" si="3"/>
        <v>37970</v>
      </c>
      <c r="AM13" s="7">
        <f t="shared" si="3"/>
        <v>38061</v>
      </c>
      <c r="AN13" s="7">
        <f t="shared" si="3"/>
        <v>38153</v>
      </c>
      <c r="AO13" s="7">
        <f t="shared" si="3"/>
        <v>38245</v>
      </c>
      <c r="AP13" s="7">
        <f t="shared" si="3"/>
        <v>38336</v>
      </c>
      <c r="AQ13" s="7">
        <f t="shared" si="3"/>
        <v>38426</v>
      </c>
      <c r="AR13" s="7">
        <f t="shared" si="3"/>
        <v>38518</v>
      </c>
      <c r="AS13" s="7">
        <f t="shared" si="3"/>
        <v>38610</v>
      </c>
      <c r="AT13" s="7">
        <f t="shared" si="3"/>
        <v>38701</v>
      </c>
      <c r="AU13" s="7">
        <f t="shared" si="3"/>
        <v>38791</v>
      </c>
      <c r="AV13" s="7">
        <f t="shared" si="3"/>
        <v>38883</v>
      </c>
      <c r="AW13" s="7">
        <f t="shared" si="3"/>
        <v>38975</v>
      </c>
      <c r="AX13" s="7">
        <f t="shared" si="3"/>
        <v>39066</v>
      </c>
      <c r="AY13" s="7">
        <f t="shared" si="3"/>
        <v>39156</v>
      </c>
      <c r="AZ13" s="7">
        <f t="shared" si="3"/>
        <v>39248</v>
      </c>
      <c r="BA13" s="7">
        <f t="shared" si="3"/>
        <v>39340</v>
      </c>
      <c r="BB13" s="7">
        <f t="shared" si="3"/>
        <v>39431</v>
      </c>
      <c r="BC13" s="7">
        <f t="shared" si="3"/>
        <v>39522</v>
      </c>
      <c r="BD13" s="7">
        <f t="shared" si="3"/>
        <v>39614</v>
      </c>
      <c r="BE13" s="7">
        <f t="shared" si="3"/>
        <v>39706</v>
      </c>
      <c r="BF13" s="7">
        <f t="shared" si="3"/>
        <v>39797</v>
      </c>
      <c r="BG13" s="7">
        <f t="shared" si="3"/>
        <v>39887</v>
      </c>
      <c r="BH13" s="7">
        <f t="shared" si="3"/>
        <v>39979</v>
      </c>
      <c r="BI13" s="7">
        <f t="shared" si="3"/>
        <v>40071</v>
      </c>
      <c r="BJ13" s="7">
        <f t="shared" si="3"/>
        <v>40162</v>
      </c>
      <c r="BK13" s="7">
        <f t="shared" si="3"/>
        <v>40252</v>
      </c>
      <c r="BL13" s="7">
        <f t="shared" si="3"/>
        <v>40344</v>
      </c>
      <c r="BM13" s="7">
        <f t="shared" si="3"/>
        <v>40436</v>
      </c>
      <c r="BN13" s="7">
        <f t="shared" si="3"/>
        <v>40527</v>
      </c>
      <c r="BO13" s="7">
        <f t="shared" si="3"/>
        <v>40617</v>
      </c>
      <c r="BP13" s="7">
        <f aca="true" t="shared" si="4" ref="BP13:DR13">BO14+1</f>
        <v>40709</v>
      </c>
      <c r="BQ13" s="7">
        <f t="shared" si="4"/>
        <v>40801</v>
      </c>
      <c r="BR13" s="7">
        <f t="shared" si="4"/>
        <v>40892</v>
      </c>
      <c r="BS13" s="7">
        <f t="shared" si="4"/>
        <v>40983</v>
      </c>
      <c r="BT13" s="7">
        <f t="shared" si="4"/>
        <v>41075</v>
      </c>
      <c r="BU13" s="7">
        <f t="shared" si="4"/>
        <v>41167</v>
      </c>
      <c r="BV13" s="7">
        <f t="shared" si="4"/>
        <v>41258</v>
      </c>
      <c r="BW13" s="7">
        <f t="shared" si="4"/>
        <v>41348</v>
      </c>
      <c r="BX13" s="7">
        <f t="shared" si="4"/>
        <v>41440</v>
      </c>
      <c r="BY13" s="7">
        <f t="shared" si="4"/>
        <v>41532</v>
      </c>
      <c r="BZ13" s="7">
        <f t="shared" si="4"/>
        <v>41623</v>
      </c>
      <c r="CA13" s="7">
        <f t="shared" si="4"/>
        <v>41713</v>
      </c>
      <c r="CB13" s="7">
        <f t="shared" si="4"/>
        <v>41805</v>
      </c>
      <c r="CC13" s="7">
        <f t="shared" si="4"/>
        <v>41897</v>
      </c>
      <c r="CD13" s="7">
        <f t="shared" si="4"/>
        <v>41988</v>
      </c>
      <c r="CE13" s="7">
        <f t="shared" si="4"/>
        <v>42078</v>
      </c>
      <c r="CF13" s="7">
        <f t="shared" si="4"/>
        <v>42170</v>
      </c>
      <c r="CG13" s="7">
        <f t="shared" si="4"/>
        <v>42262</v>
      </c>
      <c r="CH13" s="7">
        <f t="shared" si="4"/>
        <v>42353</v>
      </c>
      <c r="CI13" s="7">
        <f t="shared" si="4"/>
        <v>42444</v>
      </c>
      <c r="CJ13" s="7">
        <f t="shared" si="4"/>
        <v>42536</v>
      </c>
      <c r="CK13" s="7">
        <f t="shared" si="4"/>
        <v>42628</v>
      </c>
      <c r="CL13" s="7">
        <f t="shared" si="4"/>
        <v>42719</v>
      </c>
      <c r="CM13" s="7">
        <f t="shared" si="4"/>
        <v>42809</v>
      </c>
      <c r="CN13" s="7">
        <f t="shared" si="4"/>
        <v>42901</v>
      </c>
      <c r="CO13" s="7">
        <f t="shared" si="4"/>
        <v>42993</v>
      </c>
      <c r="CP13" s="7">
        <f t="shared" si="4"/>
        <v>43084</v>
      </c>
      <c r="CQ13" s="7">
        <f t="shared" si="4"/>
        <v>43174</v>
      </c>
      <c r="CR13" s="7">
        <f t="shared" si="4"/>
        <v>43266</v>
      </c>
      <c r="CS13" s="7">
        <f t="shared" si="4"/>
        <v>43358</v>
      </c>
      <c r="CT13" s="7">
        <f t="shared" si="4"/>
        <v>43449</v>
      </c>
      <c r="CU13" s="7">
        <f t="shared" si="4"/>
        <v>43539</v>
      </c>
      <c r="CV13" s="7">
        <f t="shared" si="4"/>
        <v>43631</v>
      </c>
      <c r="CW13" s="7">
        <f t="shared" si="4"/>
        <v>43723</v>
      </c>
      <c r="CX13" s="7">
        <f t="shared" si="4"/>
        <v>43814</v>
      </c>
      <c r="CY13" s="7">
        <f t="shared" si="4"/>
        <v>43905</v>
      </c>
      <c r="CZ13" s="7">
        <f t="shared" si="4"/>
        <v>43997</v>
      </c>
      <c r="DA13" s="7">
        <f t="shared" si="4"/>
        <v>44089</v>
      </c>
      <c r="DB13" s="7">
        <f t="shared" si="4"/>
        <v>44180</v>
      </c>
      <c r="DC13" s="7">
        <f t="shared" si="4"/>
        <v>44270</v>
      </c>
      <c r="DD13" s="7">
        <f t="shared" si="4"/>
        <v>44362</v>
      </c>
      <c r="DE13" s="7">
        <f t="shared" si="4"/>
        <v>44454</v>
      </c>
      <c r="DF13" s="7">
        <f t="shared" si="4"/>
        <v>44545</v>
      </c>
      <c r="DG13" s="7">
        <f t="shared" si="4"/>
        <v>44635</v>
      </c>
      <c r="DH13" s="7">
        <f t="shared" si="4"/>
        <v>44727</v>
      </c>
      <c r="DI13" s="7">
        <f t="shared" si="4"/>
        <v>44819</v>
      </c>
      <c r="DJ13" s="7">
        <f t="shared" si="4"/>
        <v>44910</v>
      </c>
      <c r="DK13" s="7">
        <f t="shared" si="4"/>
        <v>45000</v>
      </c>
      <c r="DL13" s="7">
        <f t="shared" si="4"/>
        <v>45092</v>
      </c>
      <c r="DM13" s="7">
        <f t="shared" si="4"/>
        <v>45184</v>
      </c>
      <c r="DN13" s="7">
        <f t="shared" si="4"/>
        <v>45275</v>
      </c>
      <c r="DO13" s="7">
        <f t="shared" si="4"/>
        <v>45366</v>
      </c>
      <c r="DP13" s="7">
        <f t="shared" si="4"/>
        <v>45458</v>
      </c>
      <c r="DQ13" s="7">
        <f t="shared" si="4"/>
        <v>45550</v>
      </c>
      <c r="DR13" s="7">
        <f t="shared" si="4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5445000</v>
      </c>
      <c r="C17" s="12">
        <f>B20</f>
        <v>5445000</v>
      </c>
      <c r="D17" s="12">
        <f aca="true" t="shared" si="5" ref="D17:BO17">C20</f>
        <v>5445000</v>
      </c>
      <c r="E17" s="12">
        <f t="shared" si="5"/>
        <v>5445000</v>
      </c>
      <c r="F17" s="12">
        <f t="shared" si="5"/>
        <v>5445000</v>
      </c>
      <c r="G17" s="12">
        <f t="shared" si="5"/>
        <v>5445000</v>
      </c>
      <c r="H17" s="12">
        <f t="shared" si="5"/>
        <v>5445000</v>
      </c>
      <c r="I17" s="12">
        <f t="shared" si="5"/>
        <v>5445000</v>
      </c>
      <c r="J17" s="12">
        <f t="shared" si="5"/>
        <v>5445000</v>
      </c>
      <c r="K17" s="12">
        <f t="shared" si="5"/>
        <v>5445000</v>
      </c>
      <c r="L17" s="12">
        <f t="shared" si="5"/>
        <v>5445000</v>
      </c>
      <c r="M17" s="12">
        <f t="shared" si="5"/>
        <v>5445000</v>
      </c>
      <c r="N17" s="12">
        <f t="shared" si="5"/>
        <v>5445000</v>
      </c>
      <c r="O17" s="12">
        <f t="shared" si="5"/>
        <v>5445000</v>
      </c>
      <c r="P17" s="12">
        <f t="shared" si="5"/>
        <v>5445000</v>
      </c>
      <c r="Q17" s="12">
        <f t="shared" si="5"/>
        <v>5445000</v>
      </c>
      <c r="R17" s="12">
        <f t="shared" si="5"/>
        <v>5445000</v>
      </c>
      <c r="S17" s="12">
        <f t="shared" si="5"/>
        <v>5445000</v>
      </c>
      <c r="T17" s="12">
        <f t="shared" si="5"/>
        <v>5445000</v>
      </c>
      <c r="U17" s="12">
        <f t="shared" si="5"/>
        <v>5445000</v>
      </c>
      <c r="V17" s="12">
        <f t="shared" si="5"/>
        <v>5445000</v>
      </c>
      <c r="W17" s="12">
        <f t="shared" si="5"/>
        <v>5445000</v>
      </c>
      <c r="X17" s="12">
        <f t="shared" si="5"/>
        <v>5445000</v>
      </c>
      <c r="Y17" s="12">
        <f t="shared" si="5"/>
        <v>5445000</v>
      </c>
      <c r="Z17" s="12">
        <f t="shared" si="5"/>
        <v>5445000</v>
      </c>
      <c r="AA17" s="12">
        <f t="shared" si="5"/>
        <v>5445000</v>
      </c>
      <c r="AB17" s="12">
        <f t="shared" si="5"/>
        <v>5445000</v>
      </c>
      <c r="AC17" s="12">
        <f t="shared" si="5"/>
        <v>5445000</v>
      </c>
      <c r="AD17" s="12">
        <f t="shared" si="5"/>
        <v>5445000</v>
      </c>
      <c r="AE17" s="12">
        <f t="shared" si="5"/>
        <v>5445000</v>
      </c>
      <c r="AF17" s="12">
        <f t="shared" si="5"/>
        <v>5445000</v>
      </c>
      <c r="AG17" s="12">
        <f t="shared" si="5"/>
        <v>5445000</v>
      </c>
      <c r="AH17" s="12">
        <f t="shared" si="5"/>
        <v>5445000</v>
      </c>
      <c r="AI17" s="12">
        <f t="shared" si="5"/>
        <v>5445000</v>
      </c>
      <c r="AJ17" s="12">
        <f t="shared" si="5"/>
        <v>5445000</v>
      </c>
      <c r="AK17" s="12">
        <f t="shared" si="5"/>
        <v>5445000</v>
      </c>
      <c r="AL17" s="12">
        <f t="shared" si="5"/>
        <v>5445000</v>
      </c>
      <c r="AM17" s="12">
        <f t="shared" si="5"/>
        <v>5445000</v>
      </c>
      <c r="AN17" s="12">
        <f t="shared" si="5"/>
        <v>5445000</v>
      </c>
      <c r="AO17" s="12">
        <f t="shared" si="5"/>
        <v>5445000</v>
      </c>
      <c r="AP17" s="12">
        <f t="shared" si="5"/>
        <v>5445000</v>
      </c>
      <c r="AQ17" s="12">
        <f t="shared" si="5"/>
        <v>5445000</v>
      </c>
      <c r="AR17" s="12">
        <f t="shared" si="5"/>
        <v>5445000</v>
      </c>
      <c r="AS17" s="12">
        <f t="shared" si="5"/>
        <v>5414993</v>
      </c>
      <c r="AT17" s="12">
        <f t="shared" si="5"/>
        <v>5398614</v>
      </c>
      <c r="AU17" s="12">
        <f t="shared" si="5"/>
        <v>5382235</v>
      </c>
      <c r="AV17" s="12">
        <f t="shared" si="5"/>
        <v>5364414.5</v>
      </c>
      <c r="AW17" s="12">
        <f t="shared" si="5"/>
        <v>5346594</v>
      </c>
      <c r="AX17" s="12">
        <f t="shared" si="5"/>
        <v>5327263</v>
      </c>
      <c r="AY17" s="12">
        <f t="shared" si="5"/>
        <v>5307932</v>
      </c>
      <c r="AZ17" s="12">
        <f t="shared" si="5"/>
        <v>5287018.5</v>
      </c>
      <c r="BA17" s="12">
        <f t="shared" si="5"/>
        <v>5266105</v>
      </c>
      <c r="BB17" s="12">
        <f t="shared" si="5"/>
        <v>5243533.5</v>
      </c>
      <c r="BC17" s="12">
        <f t="shared" si="5"/>
        <v>5220962</v>
      </c>
      <c r="BD17" s="12">
        <f t="shared" si="5"/>
        <v>5196653.5</v>
      </c>
      <c r="BE17" s="12">
        <f t="shared" si="5"/>
        <v>5172345</v>
      </c>
      <c r="BF17" s="12">
        <f t="shared" si="5"/>
        <v>5146216.5</v>
      </c>
      <c r="BG17" s="12">
        <f t="shared" si="5"/>
        <v>5120088</v>
      </c>
      <c r="BH17" s="12">
        <f t="shared" si="5"/>
        <v>5092053.5</v>
      </c>
      <c r="BI17" s="12">
        <f t="shared" si="5"/>
        <v>5064019</v>
      </c>
      <c r="BJ17" s="12">
        <f t="shared" si="5"/>
        <v>5033988</v>
      </c>
      <c r="BK17" s="12">
        <f t="shared" si="5"/>
        <v>5003957</v>
      </c>
      <c r="BL17" s="12">
        <f t="shared" si="5"/>
        <v>4971835.5</v>
      </c>
      <c r="BM17" s="12">
        <f t="shared" si="5"/>
        <v>4939714</v>
      </c>
      <c r="BN17" s="12">
        <f t="shared" si="5"/>
        <v>4905403</v>
      </c>
      <c r="BO17" s="12">
        <f t="shared" si="5"/>
        <v>4871092</v>
      </c>
      <c r="BP17" s="12">
        <f aca="true" t="shared" si="6" ref="BP17:DR17">BO20</f>
        <v>4834488</v>
      </c>
      <c r="BQ17" s="12">
        <f t="shared" si="6"/>
        <v>4797884</v>
      </c>
      <c r="BR17" s="12">
        <f t="shared" si="6"/>
        <v>4758879.5</v>
      </c>
      <c r="BS17" s="12">
        <f t="shared" si="6"/>
        <v>4719875</v>
      </c>
      <c r="BT17" s="12">
        <f t="shared" si="6"/>
        <v>4678356.5</v>
      </c>
      <c r="BU17" s="12">
        <f t="shared" si="6"/>
        <v>4636838</v>
      </c>
      <c r="BV17" s="12">
        <f t="shared" si="6"/>
        <v>4592688</v>
      </c>
      <c r="BW17" s="12">
        <f t="shared" si="6"/>
        <v>4548538</v>
      </c>
      <c r="BX17" s="12">
        <f t="shared" si="6"/>
        <v>4501633</v>
      </c>
      <c r="BY17" s="12">
        <f t="shared" si="6"/>
        <v>4454728</v>
      </c>
      <c r="BZ17" s="12">
        <f t="shared" si="6"/>
        <v>4404938.5</v>
      </c>
      <c r="CA17" s="12">
        <f>BZ20</f>
        <v>4355149</v>
      </c>
      <c r="CB17" s="12">
        <f t="shared" si="6"/>
        <v>4302340.5</v>
      </c>
      <c r="CC17" s="12">
        <f t="shared" si="6"/>
        <v>4249532</v>
      </c>
      <c r="CD17" s="12">
        <f t="shared" si="6"/>
        <v>4193563</v>
      </c>
      <c r="CE17" s="12">
        <f t="shared" si="6"/>
        <v>4137594</v>
      </c>
      <c r="CF17" s="12">
        <f t="shared" si="6"/>
        <v>4078317</v>
      </c>
      <c r="CG17" s="12">
        <f t="shared" si="6"/>
        <v>4019040</v>
      </c>
      <c r="CH17" s="12">
        <f t="shared" si="6"/>
        <v>3956301</v>
      </c>
      <c r="CI17" s="12">
        <f t="shared" si="6"/>
        <v>3893562</v>
      </c>
      <c r="CJ17" s="12">
        <f t="shared" si="6"/>
        <v>3827199.5</v>
      </c>
      <c r="CK17" s="12">
        <f t="shared" si="6"/>
        <v>3760837</v>
      </c>
      <c r="CL17" s="12">
        <f t="shared" si="6"/>
        <v>3690682</v>
      </c>
      <c r="CM17" s="12">
        <f t="shared" si="6"/>
        <v>3620527</v>
      </c>
      <c r="CN17" s="12">
        <f t="shared" si="6"/>
        <v>3546403.5</v>
      </c>
      <c r="CO17" s="12">
        <f t="shared" si="6"/>
        <v>3472280</v>
      </c>
      <c r="CP17" s="12">
        <f t="shared" si="6"/>
        <v>3394003.5</v>
      </c>
      <c r="CQ17" s="12">
        <f t="shared" si="6"/>
        <v>3315727</v>
      </c>
      <c r="CR17" s="12">
        <f t="shared" si="6"/>
        <v>3233104.5</v>
      </c>
      <c r="CS17" s="12">
        <f t="shared" si="6"/>
        <v>3150482</v>
      </c>
      <c r="CT17" s="12">
        <f t="shared" si="6"/>
        <v>3063311.5</v>
      </c>
      <c r="CU17" s="12">
        <f t="shared" si="6"/>
        <v>2976141</v>
      </c>
      <c r="CV17" s="12">
        <f t="shared" si="6"/>
        <v>2884212</v>
      </c>
      <c r="CW17" s="12">
        <f t="shared" si="6"/>
        <v>2792283</v>
      </c>
      <c r="CX17" s="12">
        <f t="shared" si="6"/>
        <v>2695375</v>
      </c>
      <c r="CY17" s="12">
        <f t="shared" si="6"/>
        <v>2598467</v>
      </c>
      <c r="CZ17" s="12">
        <f t="shared" si="6"/>
        <v>2496350</v>
      </c>
      <c r="DA17" s="12">
        <f t="shared" si="6"/>
        <v>2394233</v>
      </c>
      <c r="DB17" s="12">
        <f t="shared" si="6"/>
        <v>2286665.5</v>
      </c>
      <c r="DC17" s="12">
        <f t="shared" si="6"/>
        <v>2179098</v>
      </c>
      <c r="DD17" s="12">
        <f t="shared" si="6"/>
        <v>2065828</v>
      </c>
      <c r="DE17" s="12">
        <f t="shared" si="6"/>
        <v>1952558</v>
      </c>
      <c r="DF17" s="12">
        <f t="shared" si="6"/>
        <v>1833322</v>
      </c>
      <c r="DG17" s="12">
        <f t="shared" si="6"/>
        <v>1714086</v>
      </c>
      <c r="DH17" s="12">
        <f t="shared" si="6"/>
        <v>1588608.5</v>
      </c>
      <c r="DI17" s="12">
        <f t="shared" si="6"/>
        <v>1463131</v>
      </c>
      <c r="DJ17" s="12">
        <f t="shared" si="6"/>
        <v>1331123.5</v>
      </c>
      <c r="DK17" s="12">
        <f t="shared" si="6"/>
        <v>1199116</v>
      </c>
      <c r="DL17" s="12">
        <f t="shared" si="6"/>
        <v>1060278</v>
      </c>
      <c r="DM17" s="12">
        <f t="shared" si="6"/>
        <v>921440</v>
      </c>
      <c r="DN17" s="12">
        <f t="shared" si="6"/>
        <v>775456.5</v>
      </c>
      <c r="DO17" s="12">
        <f t="shared" si="6"/>
        <v>629473</v>
      </c>
      <c r="DP17" s="12">
        <f t="shared" si="6"/>
        <v>476014.5</v>
      </c>
      <c r="DQ17" s="12">
        <f t="shared" si="6"/>
        <v>322556</v>
      </c>
      <c r="DR17" s="12">
        <f t="shared" si="6"/>
        <v>161278</v>
      </c>
    </row>
    <row r="18" spans="1:122" s="12" customFormat="1" ht="12.75">
      <c r="A18" s="12" t="s">
        <v>35</v>
      </c>
      <c r="B18" s="12">
        <f>ROUND((B17/4)*9.1%,0)</f>
        <v>123874</v>
      </c>
      <c r="C18" s="12">
        <f>ROUND((C17/2)*9.1%,0)</f>
        <v>247748</v>
      </c>
      <c r="D18" s="12">
        <f>ROUND((D17/2)*9.1%,0)</f>
        <v>247748</v>
      </c>
      <c r="E18" s="12">
        <f aca="true" t="shared" si="7" ref="E18:AR18">ROUND((E17/2)*9.1%,0)</f>
        <v>247748</v>
      </c>
      <c r="F18" s="12">
        <f t="shared" si="7"/>
        <v>247748</v>
      </c>
      <c r="G18" s="12">
        <f t="shared" si="7"/>
        <v>247748</v>
      </c>
      <c r="H18" s="12">
        <f t="shared" si="7"/>
        <v>247748</v>
      </c>
      <c r="I18" s="12">
        <f t="shared" si="7"/>
        <v>247748</v>
      </c>
      <c r="J18" s="12">
        <f t="shared" si="7"/>
        <v>247748</v>
      </c>
      <c r="K18" s="12">
        <f t="shared" si="7"/>
        <v>247748</v>
      </c>
      <c r="L18" s="12">
        <f t="shared" si="7"/>
        <v>247748</v>
      </c>
      <c r="M18" s="12">
        <f t="shared" si="7"/>
        <v>247748</v>
      </c>
      <c r="N18" s="12">
        <f t="shared" si="7"/>
        <v>247748</v>
      </c>
      <c r="O18" s="12">
        <f t="shared" si="7"/>
        <v>247748</v>
      </c>
      <c r="P18" s="12">
        <f t="shared" si="7"/>
        <v>247748</v>
      </c>
      <c r="Q18" s="12">
        <f t="shared" si="7"/>
        <v>247748</v>
      </c>
      <c r="R18" s="12">
        <f t="shared" si="7"/>
        <v>247748</v>
      </c>
      <c r="S18" s="12">
        <f t="shared" si="7"/>
        <v>247748</v>
      </c>
      <c r="T18" s="12">
        <f t="shared" si="7"/>
        <v>247748</v>
      </c>
      <c r="U18" s="12">
        <f t="shared" si="7"/>
        <v>247748</v>
      </c>
      <c r="V18" s="12">
        <f t="shared" si="7"/>
        <v>247748</v>
      </c>
      <c r="W18" s="12">
        <f t="shared" si="7"/>
        <v>247748</v>
      </c>
      <c r="X18" s="12">
        <f t="shared" si="7"/>
        <v>247748</v>
      </c>
      <c r="Y18" s="12">
        <f t="shared" si="7"/>
        <v>247748</v>
      </c>
      <c r="Z18" s="12">
        <f t="shared" si="7"/>
        <v>247748</v>
      </c>
      <c r="AA18" s="12">
        <f t="shared" si="7"/>
        <v>247748</v>
      </c>
      <c r="AB18" s="12">
        <f t="shared" si="7"/>
        <v>247748</v>
      </c>
      <c r="AC18" s="12">
        <f t="shared" si="7"/>
        <v>247748</v>
      </c>
      <c r="AD18" s="12">
        <f t="shared" si="7"/>
        <v>247748</v>
      </c>
      <c r="AE18" s="12">
        <f t="shared" si="7"/>
        <v>247748</v>
      </c>
      <c r="AF18" s="12">
        <f t="shared" si="7"/>
        <v>247748</v>
      </c>
      <c r="AG18" s="12">
        <f t="shared" si="7"/>
        <v>247748</v>
      </c>
      <c r="AH18" s="12">
        <f t="shared" si="7"/>
        <v>247748</v>
      </c>
      <c r="AI18" s="12">
        <f t="shared" si="7"/>
        <v>247748</v>
      </c>
      <c r="AJ18" s="12">
        <f t="shared" si="7"/>
        <v>247748</v>
      </c>
      <c r="AK18" s="12">
        <f t="shared" si="7"/>
        <v>247748</v>
      </c>
      <c r="AL18" s="12">
        <f t="shared" si="7"/>
        <v>247748</v>
      </c>
      <c r="AM18" s="12">
        <f t="shared" si="7"/>
        <v>247748</v>
      </c>
      <c r="AN18" s="12">
        <f t="shared" si="7"/>
        <v>247748</v>
      </c>
      <c r="AO18" s="12">
        <f t="shared" si="7"/>
        <v>247748</v>
      </c>
      <c r="AP18" s="12">
        <f t="shared" si="7"/>
        <v>247748</v>
      </c>
      <c r="AQ18" s="12">
        <f t="shared" si="7"/>
        <v>247748</v>
      </c>
      <c r="AR18" s="12">
        <f t="shared" si="7"/>
        <v>247748</v>
      </c>
      <c r="AS18" s="12">
        <f>ROUND((AS17/4)*9.1%,0)</f>
        <v>123191</v>
      </c>
      <c r="AT18" s="12">
        <f>ROUND((AS17/4)*9.1%,0)</f>
        <v>123191</v>
      </c>
      <c r="AU18" s="12">
        <f>ROUND((AU17/4)*9.1%,0)</f>
        <v>122446</v>
      </c>
      <c r="AV18" s="12">
        <f>ROUND((AU17/4)*9.1%,0)</f>
        <v>122446</v>
      </c>
      <c r="AW18" s="12">
        <f>ROUND((AW17/4)*9.1%,0)</f>
        <v>121635</v>
      </c>
      <c r="AX18" s="12">
        <f>ROUND((AW17/4)*9.1%,0)</f>
        <v>121635</v>
      </c>
      <c r="AY18" s="12">
        <f>ROUND((AY17/4)*9.1%,0)</f>
        <v>120755</v>
      </c>
      <c r="AZ18" s="12">
        <f>ROUND((AY17/4)*9.1%,0)</f>
        <v>120755</v>
      </c>
      <c r="BA18" s="12">
        <f>ROUND((BA17/4)*9.1%,0)</f>
        <v>119804</v>
      </c>
      <c r="BB18" s="12">
        <f>ROUND((BA17/4)*9.1%,0)</f>
        <v>119804</v>
      </c>
      <c r="BC18" s="12">
        <f>ROUND((BC17/4)*9.1%,0)</f>
        <v>118777</v>
      </c>
      <c r="BD18" s="12">
        <f>ROUND((BC17/4)*9.1%,0)</f>
        <v>118777</v>
      </c>
      <c r="BE18" s="12">
        <f>ROUND((BE17/4)*9.1%,0)</f>
        <v>117671</v>
      </c>
      <c r="BF18" s="12">
        <f>ROUND((BE17/4)*9.1%,0)</f>
        <v>117671</v>
      </c>
      <c r="BG18" s="12">
        <f>ROUND((BG17/4)*9.1%,0)</f>
        <v>116482</v>
      </c>
      <c r="BH18" s="12">
        <f>ROUND((BG17/4)*9.1%,0)</f>
        <v>116482</v>
      </c>
      <c r="BI18" s="12">
        <f>ROUND((BI17/4)*9.1%,0)</f>
        <v>115206</v>
      </c>
      <c r="BJ18" s="12">
        <f>ROUND((BI17/4)*9.1%,0)</f>
        <v>115206</v>
      </c>
      <c r="BK18" s="12">
        <f>ROUND((BK17/4)*9.1%,0)</f>
        <v>113840</v>
      </c>
      <c r="BL18" s="12">
        <f>ROUND((BK17/4)*9.1%,0)</f>
        <v>113840</v>
      </c>
      <c r="BM18" s="12">
        <f>ROUND((BM17/4)*9.1%,0)</f>
        <v>112378</v>
      </c>
      <c r="BN18" s="12">
        <f>ROUND((BM17/4)*9.1%,0)</f>
        <v>112378</v>
      </c>
      <c r="BO18" s="12">
        <f>ROUND((BO17/4)*9.1%,0)</f>
        <v>110817</v>
      </c>
      <c r="BP18" s="12">
        <f>ROUND((BO17/4)*9.1%,0)</f>
        <v>110817</v>
      </c>
      <c r="BQ18" s="12">
        <f>ROUND((BQ17/4)*9.1%,0)</f>
        <v>109152</v>
      </c>
      <c r="BR18" s="12">
        <f>ROUND((BQ17/4)*9.1%,0)</f>
        <v>109152</v>
      </c>
      <c r="BS18" s="12">
        <f>ROUND((BS17/4)*9.1%,0)</f>
        <v>107377</v>
      </c>
      <c r="BT18" s="12">
        <f>ROUND((BS17/4)*9.1%,0)</f>
        <v>107377</v>
      </c>
      <c r="BU18" s="12">
        <f>ROUND((BU17/4)*9.1%,0)</f>
        <v>105488</v>
      </c>
      <c r="BV18" s="12">
        <f>ROUND((BU17/4)*9.1%,0)</f>
        <v>105488</v>
      </c>
      <c r="BW18" s="12">
        <f>ROUND((BW17/4)*9.1%,0)</f>
        <v>103479</v>
      </c>
      <c r="BX18" s="12">
        <f>ROUND((BW17/4)*9.1%,0)</f>
        <v>103479</v>
      </c>
      <c r="BY18" s="12">
        <f>ROUND((BY17/4)*9.1%,0)</f>
        <v>101345</v>
      </c>
      <c r="BZ18" s="12">
        <f>ROUND((BY17/4)*9.1%,0)</f>
        <v>101345</v>
      </c>
      <c r="CA18" s="12">
        <f>ROUND((CA17/4)*9.1%,0)</f>
        <v>99080</v>
      </c>
      <c r="CB18" s="12">
        <f>ROUND((CA17/4)*9.1%,0)</f>
        <v>99080</v>
      </c>
      <c r="CC18" s="12">
        <f>ROUND((CC17/4)*9.1%,0)</f>
        <v>96677</v>
      </c>
      <c r="CD18" s="12">
        <f>ROUND((CC17/4)*9.1%,0)</f>
        <v>96677</v>
      </c>
      <c r="CE18" s="12">
        <f>ROUND((CE17/4)*9.1%,0)</f>
        <v>94130</v>
      </c>
      <c r="CF18" s="12">
        <f>ROUND((CE17/4)*9.1%,0)</f>
        <v>94130</v>
      </c>
      <c r="CG18" s="12">
        <f>ROUND((CG17/4)*9.1%,0)</f>
        <v>91433</v>
      </c>
      <c r="CH18" s="12">
        <f>ROUND((CG17/4)*9.1%,0)</f>
        <v>91433</v>
      </c>
      <c r="CI18" s="12">
        <f>ROUND((CI17/4)*9.1%,0)</f>
        <v>88579</v>
      </c>
      <c r="CJ18" s="12">
        <f>ROUND((CI17/4)*9.1%,0)</f>
        <v>88579</v>
      </c>
      <c r="CK18" s="12">
        <f>ROUND((CK17/4)*9.1%,0)</f>
        <v>85559</v>
      </c>
      <c r="CL18" s="12">
        <f>ROUND((CK17/4)*9.1%,0)</f>
        <v>85559</v>
      </c>
      <c r="CM18" s="12">
        <f>ROUND((CM17/4)*9.1%,0)</f>
        <v>82367</v>
      </c>
      <c r="CN18" s="12">
        <f>ROUND((CM17/4)*9.1%,0)</f>
        <v>82367</v>
      </c>
      <c r="CO18" s="12">
        <f>ROUND((CO17/4)*9.1%,0)</f>
        <v>78994</v>
      </c>
      <c r="CP18" s="12">
        <f>ROUND((CO17/4)*9.1%,0)</f>
        <v>78994</v>
      </c>
      <c r="CQ18" s="12">
        <f>ROUND((CQ17/4)*9.1%,0)</f>
        <v>75433</v>
      </c>
      <c r="CR18" s="12">
        <f>ROUND((CQ17/4)*9.1%,0)</f>
        <v>75433</v>
      </c>
      <c r="CS18" s="12">
        <f>ROUND((CS17/4)*9.1%,0)</f>
        <v>71673</v>
      </c>
      <c r="CT18" s="12">
        <f>ROUND((CS17/4)*9.1%,0)</f>
        <v>71673</v>
      </c>
      <c r="CU18" s="12">
        <f>ROUND((CU17/4)*9.1%,0)</f>
        <v>67707</v>
      </c>
      <c r="CV18" s="12">
        <f>ROUND((CU17/4)*9.1%,0)</f>
        <v>67707</v>
      </c>
      <c r="CW18" s="12">
        <f>ROUND((CW17/4)*9.1%,0)</f>
        <v>63524</v>
      </c>
      <c r="CX18" s="12">
        <f>ROUND((CW17/4)*9.1%,0)</f>
        <v>63524</v>
      </c>
      <c r="CY18" s="12">
        <f>ROUND((CY17/4)*9.1%,0)</f>
        <v>59115</v>
      </c>
      <c r="CZ18" s="12">
        <f>ROUND((CY17/4)*9.1%,0)</f>
        <v>59115</v>
      </c>
      <c r="DA18" s="12">
        <f>ROUND((DA17/4)*9.1%,0)</f>
        <v>54469</v>
      </c>
      <c r="DB18" s="12">
        <f>ROUND((DA17/4)*9.1%,0)</f>
        <v>54469</v>
      </c>
      <c r="DC18" s="12">
        <f>ROUND((DC17/4)*9.1%,0)</f>
        <v>49574</v>
      </c>
      <c r="DD18" s="12">
        <f>ROUND((DC17/4)*9.1%,0)</f>
        <v>49574</v>
      </c>
      <c r="DE18" s="12">
        <f>ROUND((DE17/4)*9.1%,0)</f>
        <v>44421</v>
      </c>
      <c r="DF18" s="12">
        <f>ROUND((DE17/4)*9.1%,0)</f>
        <v>44421</v>
      </c>
      <c r="DG18" s="12">
        <f>ROUND((DG17/4)*9.1%,0)</f>
        <v>38995</v>
      </c>
      <c r="DH18" s="12">
        <f>ROUND((DG17/4)*9.1%,0)</f>
        <v>38995</v>
      </c>
      <c r="DI18" s="12">
        <f>ROUND((DI17/4)*9.1%,0)</f>
        <v>33286</v>
      </c>
      <c r="DJ18" s="12">
        <f>ROUND((DI17/4)*9.1%,0)</f>
        <v>33286</v>
      </c>
      <c r="DK18" s="12">
        <f>ROUND((DK17/4)*9.1%,0)</f>
        <v>27280</v>
      </c>
      <c r="DL18" s="12">
        <f>ROUND((DK17/4)*9.1%,0)</f>
        <v>27280</v>
      </c>
      <c r="DM18" s="12">
        <f>ROUND((DM17/4)*9.1%,0)</f>
        <v>20963</v>
      </c>
      <c r="DN18" s="12">
        <f>ROUND((DM17/4)*9.1%,0)</f>
        <v>20963</v>
      </c>
      <c r="DO18" s="12">
        <f>ROUND((DO17/4)*9.1%,0)</f>
        <v>14321</v>
      </c>
      <c r="DP18" s="12">
        <f>ROUND((DO17/4)*9.1%,0)</f>
        <v>14321</v>
      </c>
      <c r="DQ18" s="12">
        <f>ROUND((DQ17/4)*9.1%,0)</f>
        <v>7338</v>
      </c>
      <c r="DR18" s="12">
        <f>ROUND((DQ17/4)*9.1%,0)</f>
        <v>7338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VLOOKUP(AR15,Portico,2)</f>
        <v>30007</v>
      </c>
      <c r="AS19" s="12">
        <f>VLOOKUP(AT15,Portico,2)/2</f>
        <v>16379</v>
      </c>
      <c r="AT19" s="12">
        <f>VLOOKUP(AT15,Portico,2)/2</f>
        <v>16379</v>
      </c>
      <c r="AU19" s="12">
        <f>VLOOKUP(AV15,Portico,2)/2</f>
        <v>17820.5</v>
      </c>
      <c r="AV19" s="12">
        <f>VLOOKUP(AV15,Portico,2)/2</f>
        <v>17820.5</v>
      </c>
      <c r="AW19" s="12">
        <f>VLOOKUP(AX15,Portico,2)/2</f>
        <v>19331</v>
      </c>
      <c r="AX19" s="12">
        <f>VLOOKUP(AX15,Portico,2)/2</f>
        <v>19331</v>
      </c>
      <c r="AY19" s="12">
        <f>VLOOKUP(AZ15,Portico,2)/2</f>
        <v>20913.5</v>
      </c>
      <c r="AZ19" s="12">
        <f>VLOOKUP(AZ15,Portico,2)/2</f>
        <v>20913.5</v>
      </c>
      <c r="BA19" s="12">
        <f>VLOOKUP(BB15,Portico,2)/2</f>
        <v>22571.5</v>
      </c>
      <c r="BB19" s="12">
        <f>VLOOKUP(BB15,Portico,2)/2</f>
        <v>22571.5</v>
      </c>
      <c r="BC19" s="12">
        <f>VLOOKUP(BD15,Portico,2)/2</f>
        <v>24308.5</v>
      </c>
      <c r="BD19" s="12">
        <f>VLOOKUP(BD15,Portico,2)/2</f>
        <v>24308.5</v>
      </c>
      <c r="BE19" s="12">
        <f>VLOOKUP(BF15,Portico,2)/2</f>
        <v>26128.5</v>
      </c>
      <c r="BF19" s="12">
        <f>VLOOKUP(BF15,Portico,2)/2</f>
        <v>26128.5</v>
      </c>
      <c r="BG19" s="12">
        <f>VLOOKUP(BH15,Portico,2)/2</f>
        <v>28034.5</v>
      </c>
      <c r="BH19" s="12">
        <f>VLOOKUP(BH15,Portico,2)/2</f>
        <v>28034.5</v>
      </c>
      <c r="BI19" s="12">
        <f>VLOOKUP(BJ15,Portico,2)/2</f>
        <v>30031</v>
      </c>
      <c r="BJ19" s="12">
        <f>VLOOKUP(BJ15,Portico,2)/2</f>
        <v>30031</v>
      </c>
      <c r="BK19" s="12">
        <f>VLOOKUP(BL15,Portico,2)/2</f>
        <v>32121.5</v>
      </c>
      <c r="BL19" s="12">
        <f>VLOOKUP(BL15,Portico,2)/2</f>
        <v>32121.5</v>
      </c>
      <c r="BM19" s="12">
        <f>VLOOKUP(BN15,Portico,2)/2</f>
        <v>34311</v>
      </c>
      <c r="BN19" s="12">
        <f>VLOOKUP(BN15,Portico,2)/2</f>
        <v>34311</v>
      </c>
      <c r="BO19" s="12">
        <f>VLOOKUP(BP15,Portico,2)/2</f>
        <v>36604</v>
      </c>
      <c r="BP19" s="12">
        <f>VLOOKUP(BP15,Portico,2)/2</f>
        <v>36604</v>
      </c>
      <c r="BQ19" s="12">
        <f>VLOOKUP(BR15,Portico,2)/2</f>
        <v>39004.5</v>
      </c>
      <c r="BR19" s="12">
        <f>VLOOKUP(BR15,Portico,2)/2</f>
        <v>39004.5</v>
      </c>
      <c r="BS19" s="12">
        <f>VLOOKUP(BT15,Portico,2)/2</f>
        <v>41518.5</v>
      </c>
      <c r="BT19" s="12">
        <f>VLOOKUP(BT15,Portico,2)/2</f>
        <v>41518.5</v>
      </c>
      <c r="BU19" s="12">
        <f>VLOOKUP(BV15,Portico,2)/2</f>
        <v>44150</v>
      </c>
      <c r="BV19" s="12">
        <f>VLOOKUP(BV15,Portico,2)/2</f>
        <v>44150</v>
      </c>
      <c r="BW19" s="12">
        <f>VLOOKUP(BX15,Portico,2)/2</f>
        <v>46905</v>
      </c>
      <c r="BX19" s="12">
        <f>VLOOKUP(BX15,Portico,2)/2</f>
        <v>46905</v>
      </c>
      <c r="BY19" s="12">
        <f>VLOOKUP(BZ15,Portico,2)/2</f>
        <v>49789.5</v>
      </c>
      <c r="BZ19" s="12">
        <f>VLOOKUP(BZ15,Portico,2)/2</f>
        <v>49789.5</v>
      </c>
      <c r="CA19" s="12">
        <f>VLOOKUP(CB15,Portico,2)/2</f>
        <v>52808.5</v>
      </c>
      <c r="CB19" s="12">
        <f>VLOOKUP(CB15,Portico,2)/2</f>
        <v>52808.5</v>
      </c>
      <c r="CC19" s="12">
        <f>VLOOKUP(CD15,Portico,2)/2</f>
        <v>55969</v>
      </c>
      <c r="CD19" s="12">
        <f>VLOOKUP(CD15,Portico,2)/2</f>
        <v>55969</v>
      </c>
      <c r="CE19" s="12">
        <f>VLOOKUP(CF15,Portico,2)/2</f>
        <v>59277</v>
      </c>
      <c r="CF19" s="12">
        <f>VLOOKUP(CF15,Portico,2)/2</f>
        <v>59277</v>
      </c>
      <c r="CG19" s="12">
        <f>VLOOKUP(CH15,Portico,2)/2</f>
        <v>62739</v>
      </c>
      <c r="CH19" s="12">
        <f>VLOOKUP(CH15,Portico,2)/2</f>
        <v>62739</v>
      </c>
      <c r="CI19" s="12">
        <f>VLOOKUP(CJ15,Portico,2)/2</f>
        <v>66362.5</v>
      </c>
      <c r="CJ19" s="12">
        <f>VLOOKUP(CJ15,Portico,2)/2</f>
        <v>66362.5</v>
      </c>
      <c r="CK19" s="12">
        <f>VLOOKUP(CL15,Portico,2)/2</f>
        <v>70155</v>
      </c>
      <c r="CL19" s="12">
        <f>VLOOKUP(CL15,Portico,2)/2</f>
        <v>70155</v>
      </c>
      <c r="CM19" s="12">
        <f>VLOOKUP(CN15,Portico,2)/2</f>
        <v>74123.5</v>
      </c>
      <c r="CN19" s="12">
        <f>VLOOKUP(CN15,Portico,2)/2</f>
        <v>74123.5</v>
      </c>
      <c r="CO19" s="12">
        <f>VLOOKUP(CP15,Portico,2)/2</f>
        <v>78276.5</v>
      </c>
      <c r="CP19" s="12">
        <f>VLOOKUP(CP15,Portico,2)/2</f>
        <v>78276.5</v>
      </c>
      <c r="CQ19" s="12">
        <f>VLOOKUP(CR15,Portico,2)/2</f>
        <v>82622.5</v>
      </c>
      <c r="CR19" s="12">
        <f>VLOOKUP(CR15,Portico,2)/2</f>
        <v>82622.5</v>
      </c>
      <c r="CS19" s="12">
        <f>VLOOKUP(CT15,Portico,2)/2</f>
        <v>87170.5</v>
      </c>
      <c r="CT19" s="12">
        <f>VLOOKUP(CT15,Portico,2)/2</f>
        <v>87170.5</v>
      </c>
      <c r="CU19" s="12">
        <f>VLOOKUP(CV15,Portico,2)/2</f>
        <v>91929</v>
      </c>
      <c r="CV19" s="12">
        <f>VLOOKUP(CV15,Portico,2)/2</f>
        <v>91929</v>
      </c>
      <c r="CW19" s="12">
        <f>VLOOKUP(CX15,Portico,2)/2</f>
        <v>96908</v>
      </c>
      <c r="CX19" s="12">
        <f>VLOOKUP(CX15,Portico,2)/2</f>
        <v>96908</v>
      </c>
      <c r="CY19" s="12">
        <f>VLOOKUP(CZ15,Portico,2)/2</f>
        <v>102117</v>
      </c>
      <c r="CZ19" s="12">
        <f>VLOOKUP(CZ15,Portico,2)/2</f>
        <v>102117</v>
      </c>
      <c r="DA19" s="12">
        <f>VLOOKUP(DB15,Portico,2)/2</f>
        <v>107567.5</v>
      </c>
      <c r="DB19" s="12">
        <f>VLOOKUP(DB15,Portico,2)/2</f>
        <v>107567.5</v>
      </c>
      <c r="DC19" s="12">
        <f>VLOOKUP(DD15,Portico,2)/2</f>
        <v>113270</v>
      </c>
      <c r="DD19" s="12">
        <f>VLOOKUP(DD15,Portico,2)/2</f>
        <v>113270</v>
      </c>
      <c r="DE19" s="12">
        <f>VLOOKUP(DF15,Portico,2)/2</f>
        <v>119236</v>
      </c>
      <c r="DF19" s="12">
        <f>VLOOKUP(DF15,Portico,2)/2</f>
        <v>119236</v>
      </c>
      <c r="DG19" s="12">
        <f>VLOOKUP(DH15,Portico,2)/2</f>
        <v>125477.5</v>
      </c>
      <c r="DH19" s="12">
        <f>VLOOKUP(DH15,Portico,2)/2</f>
        <v>125477.5</v>
      </c>
      <c r="DI19" s="12">
        <f>VLOOKUP(DJ15,Portico,2)/2</f>
        <v>132007.5</v>
      </c>
      <c r="DJ19" s="12">
        <f>VLOOKUP(DJ15,Portico,2)/2</f>
        <v>132007.5</v>
      </c>
      <c r="DK19" s="12">
        <f>VLOOKUP(DL15,Portico,2)/2</f>
        <v>138838</v>
      </c>
      <c r="DL19" s="12">
        <f>VLOOKUP(DL15,Portico,2)/2</f>
        <v>138838</v>
      </c>
      <c r="DM19" s="12">
        <f>VLOOKUP(DN15,Portico,2)/2</f>
        <v>145983.5</v>
      </c>
      <c r="DN19" s="12">
        <f>VLOOKUP(DN15,Portico,2)/2</f>
        <v>145983.5</v>
      </c>
      <c r="DO19" s="12">
        <f>VLOOKUP(DP15,Portico,2)/2</f>
        <v>153458.5</v>
      </c>
      <c r="DP19" s="12">
        <f>VLOOKUP(DP15,Portico,2)/2</f>
        <v>153458.5</v>
      </c>
      <c r="DQ19" s="12">
        <f>VLOOKUP(DR15,Portico,2)/2</f>
        <v>161278</v>
      </c>
      <c r="DR19" s="12">
        <f>VLOOKUP(DR15,Portico,2)/2</f>
        <v>161278</v>
      </c>
    </row>
    <row r="20" spans="1:122" s="12" customFormat="1" ht="12.75">
      <c r="A20" s="12" t="s">
        <v>37</v>
      </c>
      <c r="B20" s="12">
        <f>B17-B19</f>
        <v>5445000</v>
      </c>
      <c r="C20" s="12">
        <f aca="true" t="shared" si="8" ref="C20:BN20">C17-C19</f>
        <v>5445000</v>
      </c>
      <c r="D20" s="12">
        <f t="shared" si="8"/>
        <v>5445000</v>
      </c>
      <c r="E20" s="12">
        <f t="shared" si="8"/>
        <v>5445000</v>
      </c>
      <c r="F20" s="12">
        <f t="shared" si="8"/>
        <v>5445000</v>
      </c>
      <c r="G20" s="12">
        <f t="shared" si="8"/>
        <v>5445000</v>
      </c>
      <c r="H20" s="12">
        <f t="shared" si="8"/>
        <v>5445000</v>
      </c>
      <c r="I20" s="12">
        <f t="shared" si="8"/>
        <v>5445000</v>
      </c>
      <c r="J20" s="12">
        <f t="shared" si="8"/>
        <v>5445000</v>
      </c>
      <c r="K20" s="12">
        <f t="shared" si="8"/>
        <v>5445000</v>
      </c>
      <c r="L20" s="12">
        <f t="shared" si="8"/>
        <v>5445000</v>
      </c>
      <c r="M20" s="12">
        <f t="shared" si="8"/>
        <v>5445000</v>
      </c>
      <c r="N20" s="12">
        <f t="shared" si="8"/>
        <v>5445000</v>
      </c>
      <c r="O20" s="12">
        <f t="shared" si="8"/>
        <v>5445000</v>
      </c>
      <c r="P20" s="12">
        <f t="shared" si="8"/>
        <v>5445000</v>
      </c>
      <c r="Q20" s="12">
        <f t="shared" si="8"/>
        <v>5445000</v>
      </c>
      <c r="R20" s="12">
        <f t="shared" si="8"/>
        <v>5445000</v>
      </c>
      <c r="S20" s="12">
        <f t="shared" si="8"/>
        <v>5445000</v>
      </c>
      <c r="T20" s="12">
        <f t="shared" si="8"/>
        <v>5445000</v>
      </c>
      <c r="U20" s="12">
        <f t="shared" si="8"/>
        <v>5445000</v>
      </c>
      <c r="V20" s="12">
        <f t="shared" si="8"/>
        <v>5445000</v>
      </c>
      <c r="W20" s="12">
        <f t="shared" si="8"/>
        <v>5445000</v>
      </c>
      <c r="X20" s="12">
        <f t="shared" si="8"/>
        <v>5445000</v>
      </c>
      <c r="Y20" s="12">
        <f t="shared" si="8"/>
        <v>5445000</v>
      </c>
      <c r="Z20" s="12">
        <f t="shared" si="8"/>
        <v>5445000</v>
      </c>
      <c r="AA20" s="12">
        <f t="shared" si="8"/>
        <v>5445000</v>
      </c>
      <c r="AB20" s="12">
        <f t="shared" si="8"/>
        <v>5445000</v>
      </c>
      <c r="AC20" s="12">
        <f t="shared" si="8"/>
        <v>5445000</v>
      </c>
      <c r="AD20" s="12">
        <f t="shared" si="8"/>
        <v>5445000</v>
      </c>
      <c r="AE20" s="12">
        <f t="shared" si="8"/>
        <v>5445000</v>
      </c>
      <c r="AF20" s="12">
        <f t="shared" si="8"/>
        <v>5445000</v>
      </c>
      <c r="AG20" s="12">
        <f t="shared" si="8"/>
        <v>5445000</v>
      </c>
      <c r="AH20" s="12">
        <f t="shared" si="8"/>
        <v>5445000</v>
      </c>
      <c r="AI20" s="12">
        <f t="shared" si="8"/>
        <v>5445000</v>
      </c>
      <c r="AJ20" s="12">
        <f t="shared" si="8"/>
        <v>5445000</v>
      </c>
      <c r="AK20" s="12">
        <f t="shared" si="8"/>
        <v>5445000</v>
      </c>
      <c r="AL20" s="12">
        <f t="shared" si="8"/>
        <v>5445000</v>
      </c>
      <c r="AM20" s="12">
        <f t="shared" si="8"/>
        <v>5445000</v>
      </c>
      <c r="AN20" s="12">
        <f t="shared" si="8"/>
        <v>5445000</v>
      </c>
      <c r="AO20" s="12">
        <f t="shared" si="8"/>
        <v>5445000</v>
      </c>
      <c r="AP20" s="12">
        <f t="shared" si="8"/>
        <v>5445000</v>
      </c>
      <c r="AQ20" s="12">
        <f t="shared" si="8"/>
        <v>5445000</v>
      </c>
      <c r="AR20" s="12">
        <f t="shared" si="8"/>
        <v>5414993</v>
      </c>
      <c r="AS20" s="12">
        <f t="shared" si="8"/>
        <v>5398614</v>
      </c>
      <c r="AT20" s="12">
        <f t="shared" si="8"/>
        <v>5382235</v>
      </c>
      <c r="AU20" s="12">
        <f t="shared" si="8"/>
        <v>5364414.5</v>
      </c>
      <c r="AV20" s="12">
        <f t="shared" si="8"/>
        <v>5346594</v>
      </c>
      <c r="AW20" s="12">
        <f t="shared" si="8"/>
        <v>5327263</v>
      </c>
      <c r="AX20" s="12">
        <f t="shared" si="8"/>
        <v>5307932</v>
      </c>
      <c r="AY20" s="12">
        <f t="shared" si="8"/>
        <v>5287018.5</v>
      </c>
      <c r="AZ20" s="12">
        <f t="shared" si="8"/>
        <v>5266105</v>
      </c>
      <c r="BA20" s="12">
        <f t="shared" si="8"/>
        <v>5243533.5</v>
      </c>
      <c r="BB20" s="12">
        <f t="shared" si="8"/>
        <v>5220962</v>
      </c>
      <c r="BC20" s="12">
        <f t="shared" si="8"/>
        <v>5196653.5</v>
      </c>
      <c r="BD20" s="12">
        <f t="shared" si="8"/>
        <v>5172345</v>
      </c>
      <c r="BE20" s="12">
        <f t="shared" si="8"/>
        <v>5146216.5</v>
      </c>
      <c r="BF20" s="12">
        <f t="shared" si="8"/>
        <v>5120088</v>
      </c>
      <c r="BG20" s="12">
        <f t="shared" si="8"/>
        <v>5092053.5</v>
      </c>
      <c r="BH20" s="12">
        <f t="shared" si="8"/>
        <v>5064019</v>
      </c>
      <c r="BI20" s="12">
        <f t="shared" si="8"/>
        <v>5033988</v>
      </c>
      <c r="BJ20" s="12">
        <f t="shared" si="8"/>
        <v>5003957</v>
      </c>
      <c r="BK20" s="12">
        <f t="shared" si="8"/>
        <v>4971835.5</v>
      </c>
      <c r="BL20" s="12">
        <f t="shared" si="8"/>
        <v>4939714</v>
      </c>
      <c r="BM20" s="12">
        <f t="shared" si="8"/>
        <v>4905403</v>
      </c>
      <c r="BN20" s="12">
        <f t="shared" si="8"/>
        <v>4871092</v>
      </c>
      <c r="BO20" s="12">
        <f aca="true" t="shared" si="9" ref="BO20:DR20">BO17-BO19</f>
        <v>4834488</v>
      </c>
      <c r="BP20" s="12">
        <f t="shared" si="9"/>
        <v>4797884</v>
      </c>
      <c r="BQ20" s="12">
        <f t="shared" si="9"/>
        <v>4758879.5</v>
      </c>
      <c r="BR20" s="12">
        <f t="shared" si="9"/>
        <v>4719875</v>
      </c>
      <c r="BS20" s="12">
        <f t="shared" si="9"/>
        <v>4678356.5</v>
      </c>
      <c r="BT20" s="12">
        <f t="shared" si="9"/>
        <v>4636838</v>
      </c>
      <c r="BU20" s="12">
        <f t="shared" si="9"/>
        <v>4592688</v>
      </c>
      <c r="BV20" s="12">
        <f t="shared" si="9"/>
        <v>4548538</v>
      </c>
      <c r="BW20" s="12">
        <f t="shared" si="9"/>
        <v>4501633</v>
      </c>
      <c r="BX20" s="12">
        <f t="shared" si="9"/>
        <v>4454728</v>
      </c>
      <c r="BY20" s="12">
        <f t="shared" si="9"/>
        <v>4404938.5</v>
      </c>
      <c r="BZ20" s="12">
        <f t="shared" si="9"/>
        <v>4355149</v>
      </c>
      <c r="CA20" s="12">
        <f t="shared" si="9"/>
        <v>4302340.5</v>
      </c>
      <c r="CB20" s="12">
        <f t="shared" si="9"/>
        <v>4249532</v>
      </c>
      <c r="CC20" s="12">
        <f t="shared" si="9"/>
        <v>4193563</v>
      </c>
      <c r="CD20" s="12">
        <f t="shared" si="9"/>
        <v>4137594</v>
      </c>
      <c r="CE20" s="12">
        <f t="shared" si="9"/>
        <v>4078317</v>
      </c>
      <c r="CF20" s="12">
        <f t="shared" si="9"/>
        <v>4019040</v>
      </c>
      <c r="CG20" s="12">
        <f t="shared" si="9"/>
        <v>3956301</v>
      </c>
      <c r="CH20" s="12">
        <f t="shared" si="9"/>
        <v>3893562</v>
      </c>
      <c r="CI20" s="12">
        <f t="shared" si="9"/>
        <v>3827199.5</v>
      </c>
      <c r="CJ20" s="12">
        <f t="shared" si="9"/>
        <v>3760837</v>
      </c>
      <c r="CK20" s="12">
        <f t="shared" si="9"/>
        <v>3690682</v>
      </c>
      <c r="CL20" s="12">
        <f t="shared" si="9"/>
        <v>3620527</v>
      </c>
      <c r="CM20" s="12">
        <f t="shared" si="9"/>
        <v>3546403.5</v>
      </c>
      <c r="CN20" s="12">
        <f t="shared" si="9"/>
        <v>3472280</v>
      </c>
      <c r="CO20" s="12">
        <f t="shared" si="9"/>
        <v>3394003.5</v>
      </c>
      <c r="CP20" s="12">
        <f t="shared" si="9"/>
        <v>3315727</v>
      </c>
      <c r="CQ20" s="12">
        <f t="shared" si="9"/>
        <v>3233104.5</v>
      </c>
      <c r="CR20" s="12">
        <f t="shared" si="9"/>
        <v>3150482</v>
      </c>
      <c r="CS20" s="12">
        <f t="shared" si="9"/>
        <v>3063311.5</v>
      </c>
      <c r="CT20" s="12">
        <f t="shared" si="9"/>
        <v>2976141</v>
      </c>
      <c r="CU20" s="12">
        <f t="shared" si="9"/>
        <v>2884212</v>
      </c>
      <c r="CV20" s="12">
        <f t="shared" si="9"/>
        <v>2792283</v>
      </c>
      <c r="CW20" s="12">
        <f t="shared" si="9"/>
        <v>2695375</v>
      </c>
      <c r="CX20" s="12">
        <f t="shared" si="9"/>
        <v>2598467</v>
      </c>
      <c r="CY20" s="12">
        <f t="shared" si="9"/>
        <v>2496350</v>
      </c>
      <c r="CZ20" s="12">
        <f t="shared" si="9"/>
        <v>2394233</v>
      </c>
      <c r="DA20" s="12">
        <f t="shared" si="9"/>
        <v>2286665.5</v>
      </c>
      <c r="DB20" s="12">
        <f t="shared" si="9"/>
        <v>2179098</v>
      </c>
      <c r="DC20" s="12">
        <f t="shared" si="9"/>
        <v>2065828</v>
      </c>
      <c r="DD20" s="12">
        <f t="shared" si="9"/>
        <v>1952558</v>
      </c>
      <c r="DE20" s="12">
        <f t="shared" si="9"/>
        <v>1833322</v>
      </c>
      <c r="DF20" s="12">
        <f t="shared" si="9"/>
        <v>1714086</v>
      </c>
      <c r="DG20" s="12">
        <f t="shared" si="9"/>
        <v>1588608.5</v>
      </c>
      <c r="DH20" s="12">
        <f t="shared" si="9"/>
        <v>1463131</v>
      </c>
      <c r="DI20" s="12">
        <f t="shared" si="9"/>
        <v>1331123.5</v>
      </c>
      <c r="DJ20" s="12">
        <f t="shared" si="9"/>
        <v>1199116</v>
      </c>
      <c r="DK20" s="12">
        <f t="shared" si="9"/>
        <v>1060278</v>
      </c>
      <c r="DL20" s="12">
        <f t="shared" si="9"/>
        <v>921440</v>
      </c>
      <c r="DM20" s="12">
        <f t="shared" si="9"/>
        <v>775456.5</v>
      </c>
      <c r="DN20" s="12">
        <f t="shared" si="9"/>
        <v>629473</v>
      </c>
      <c r="DO20" s="12">
        <f t="shared" si="9"/>
        <v>476014.5</v>
      </c>
      <c r="DP20" s="12">
        <f t="shared" si="9"/>
        <v>322556</v>
      </c>
      <c r="DQ20" s="12">
        <f t="shared" si="9"/>
        <v>161278</v>
      </c>
      <c r="DR20" s="12">
        <f t="shared" si="9"/>
        <v>0</v>
      </c>
    </row>
    <row r="22" spans="1:105" s="12" customFormat="1" ht="12.75">
      <c r="A22" s="12" t="s">
        <v>2</v>
      </c>
      <c r="B22" s="12">
        <v>167464</v>
      </c>
      <c r="C22" s="12">
        <v>170476</v>
      </c>
      <c r="D22" s="12">
        <v>173980</v>
      </c>
      <c r="E22" s="12">
        <v>179068</v>
      </c>
      <c r="F22" s="12">
        <v>180398</v>
      </c>
      <c r="G22" s="12">
        <v>182256</v>
      </c>
      <c r="H22" s="12">
        <v>184691</v>
      </c>
      <c r="I22" s="12">
        <v>189314</v>
      </c>
      <c r="J22" s="12">
        <v>191210</v>
      </c>
      <c r="K22" s="12">
        <v>195486</v>
      </c>
      <c r="L22" s="12">
        <v>216772</v>
      </c>
      <c r="M22" s="12">
        <v>202912</v>
      </c>
      <c r="N22" s="12">
        <v>204425</v>
      </c>
      <c r="O22" s="12">
        <v>206307</v>
      </c>
      <c r="P22" s="12">
        <v>206874</v>
      </c>
      <c r="Q22" s="12">
        <v>216871</v>
      </c>
      <c r="R22" s="12">
        <v>219581</v>
      </c>
      <c r="S22" s="12">
        <v>220506</v>
      </c>
      <c r="T22" s="12">
        <v>224372</v>
      </c>
      <c r="U22" s="12">
        <v>229954</v>
      </c>
      <c r="V22" s="12">
        <v>231605</v>
      </c>
      <c r="W22" s="12">
        <v>231758</v>
      </c>
      <c r="X22" s="12">
        <v>251324</v>
      </c>
      <c r="Y22" s="12">
        <v>235536</v>
      </c>
      <c r="Z22" s="12">
        <v>234961</v>
      </c>
      <c r="AA22" s="12">
        <v>239924</v>
      </c>
      <c r="AB22" s="12">
        <v>239893</v>
      </c>
      <c r="AC22" s="12">
        <v>243907</v>
      </c>
      <c r="AD22" s="12">
        <v>245862</v>
      </c>
      <c r="AE22" s="12">
        <v>246199</v>
      </c>
      <c r="AF22" s="12">
        <v>246616</v>
      </c>
      <c r="AG22" s="12">
        <v>250192</v>
      </c>
      <c r="AH22" s="12">
        <v>250482</v>
      </c>
      <c r="AI22" s="12">
        <v>250269</v>
      </c>
      <c r="AJ22" s="12">
        <v>251490</v>
      </c>
      <c r="AK22" s="12">
        <v>257554</v>
      </c>
      <c r="AL22" s="12">
        <v>262169</v>
      </c>
      <c r="AM22" s="12">
        <v>263511</v>
      </c>
      <c r="AN22" s="12">
        <v>264487</v>
      </c>
      <c r="AO22" s="12">
        <v>272085</v>
      </c>
      <c r="AP22" s="12">
        <v>277096</v>
      </c>
      <c r="AQ22" s="12">
        <v>278967</v>
      </c>
      <c r="AR22" s="12">
        <v>278143</v>
      </c>
      <c r="AS22" s="12">
        <v>268479</v>
      </c>
      <c r="AT22" s="12">
        <v>279975</v>
      </c>
      <c r="AU22" s="12">
        <v>276569</v>
      </c>
      <c r="AV22" s="12">
        <v>274367</v>
      </c>
      <c r="AW22" s="12">
        <v>284223</v>
      </c>
      <c r="AX22" s="12">
        <v>283465</v>
      </c>
      <c r="AY22" s="12">
        <v>283465</v>
      </c>
      <c r="AZ22" s="12">
        <v>292353</v>
      </c>
      <c r="BA22" s="12">
        <v>295285</v>
      </c>
      <c r="BB22" s="12">
        <v>293358</v>
      </c>
      <c r="BC22" s="12">
        <v>296876</v>
      </c>
      <c r="BD22" s="12">
        <v>298435</v>
      </c>
      <c r="BE22" s="12">
        <v>302253</v>
      </c>
      <c r="BF22" s="12">
        <v>305148</v>
      </c>
      <c r="BG22" s="12">
        <v>227900</v>
      </c>
      <c r="BH22" s="12">
        <v>233966</v>
      </c>
      <c r="BI22" s="12">
        <v>238194</v>
      </c>
      <c r="BJ22" s="12">
        <v>241009</v>
      </c>
      <c r="BK22" s="12">
        <v>240862</v>
      </c>
      <c r="BL22" s="12">
        <v>240913</v>
      </c>
      <c r="BM22" s="12">
        <v>231854</v>
      </c>
      <c r="BN22" s="12">
        <v>240522</v>
      </c>
      <c r="BO22" s="12">
        <v>239236</v>
      </c>
      <c r="BP22" s="12">
        <v>240845</v>
      </c>
      <c r="BQ22" s="12">
        <v>244807</v>
      </c>
      <c r="BR22" s="12">
        <v>244807</v>
      </c>
      <c r="BS22" s="12">
        <v>251627</v>
      </c>
      <c r="BT22" s="12">
        <v>252696</v>
      </c>
      <c r="BU22" s="12">
        <v>254018</v>
      </c>
      <c r="BV22" s="12">
        <v>255197</v>
      </c>
      <c r="BW22" s="12">
        <v>261188</v>
      </c>
      <c r="BX22" s="12">
        <v>270102</v>
      </c>
      <c r="BY22" s="12">
        <v>270056</v>
      </c>
      <c r="BZ22" s="12">
        <v>269381</v>
      </c>
      <c r="CA22" s="12">
        <v>272186</v>
      </c>
      <c r="CB22" s="12">
        <v>273590</v>
      </c>
      <c r="CC22" s="12">
        <v>274288</v>
      </c>
      <c r="CD22" s="12">
        <v>275446</v>
      </c>
      <c r="CE22" s="12">
        <v>280389</v>
      </c>
      <c r="CF22" s="12">
        <v>280532</v>
      </c>
      <c r="CG22" s="12">
        <v>281314</v>
      </c>
      <c r="CH22" s="12">
        <v>281462</v>
      </c>
      <c r="CI22" s="12">
        <v>289339</v>
      </c>
      <c r="CJ22" s="12">
        <v>280787</v>
      </c>
      <c r="CK22" s="12">
        <v>283399</v>
      </c>
      <c r="CL22" s="12">
        <v>282740</v>
      </c>
      <c r="CM22" s="12">
        <v>281653</v>
      </c>
      <c r="CN22" s="12">
        <v>281124</v>
      </c>
      <c r="CO22" s="12">
        <v>282009</v>
      </c>
      <c r="CP22" s="12">
        <v>282445</v>
      </c>
      <c r="CQ22" s="12">
        <v>280313</v>
      </c>
      <c r="CR22" s="12">
        <v>274536</v>
      </c>
      <c r="CS22" s="12">
        <v>248588</v>
      </c>
      <c r="CT22" s="12">
        <v>280795</v>
      </c>
      <c r="CU22" s="12">
        <v>280335</v>
      </c>
      <c r="CV22" s="12">
        <v>282991</v>
      </c>
      <c r="CW22" s="12">
        <v>278636</v>
      </c>
      <c r="CX22" s="12">
        <v>278675</v>
      </c>
      <c r="CY22" s="12">
        <v>282944</v>
      </c>
      <c r="CZ22" s="12">
        <v>283173</v>
      </c>
      <c r="DA22" s="12">
        <v>282269</v>
      </c>
    </row>
    <row r="23" spans="1:105" s="12" customFormat="1" ht="12.75">
      <c r="A23" s="12" t="s">
        <v>3</v>
      </c>
      <c r="B23" s="12">
        <v>6226</v>
      </c>
      <c r="C23" s="12">
        <v>1647</v>
      </c>
      <c r="D23" s="12">
        <v>9921</v>
      </c>
      <c r="E23" s="12">
        <v>5082</v>
      </c>
      <c r="F23" s="12">
        <v>3458</v>
      </c>
      <c r="G23" s="12">
        <v>3061</v>
      </c>
      <c r="H23" s="12">
        <v>179983</v>
      </c>
      <c r="I23" s="12">
        <v>175606</v>
      </c>
      <c r="J23" s="12">
        <v>184325</v>
      </c>
      <c r="K23" s="12">
        <v>170770</v>
      </c>
      <c r="L23" s="12">
        <v>203092</v>
      </c>
      <c r="M23" s="12">
        <v>203977</v>
      </c>
      <c r="N23" s="12">
        <v>201449</v>
      </c>
      <c r="O23" s="12">
        <v>195300</v>
      </c>
      <c r="P23" s="12">
        <v>180277</v>
      </c>
      <c r="Q23" s="12">
        <v>194585</v>
      </c>
      <c r="R23" s="12">
        <v>190625</v>
      </c>
      <c r="S23" s="12">
        <v>212317</v>
      </c>
      <c r="T23" s="12">
        <v>205340</v>
      </c>
      <c r="U23" s="12">
        <v>231462</v>
      </c>
      <c r="V23" s="12">
        <v>205588</v>
      </c>
      <c r="W23" s="12">
        <v>216350</v>
      </c>
      <c r="X23" s="12">
        <v>222593</v>
      </c>
      <c r="Y23" s="12">
        <v>209774</v>
      </c>
      <c r="Z23" s="12">
        <v>209053</v>
      </c>
      <c r="AA23" s="12">
        <v>202240</v>
      </c>
      <c r="AB23" s="12">
        <v>194996</v>
      </c>
      <c r="AC23" s="12">
        <v>197948</v>
      </c>
      <c r="AD23" s="12">
        <v>200022</v>
      </c>
      <c r="AE23" s="12">
        <v>192617</v>
      </c>
      <c r="AF23" s="12">
        <v>212892</v>
      </c>
      <c r="AG23" s="12">
        <v>208170</v>
      </c>
      <c r="AH23" s="12">
        <v>211778</v>
      </c>
      <c r="AI23" s="12">
        <v>203704</v>
      </c>
      <c r="AJ23" s="12">
        <v>212154</v>
      </c>
      <c r="AK23" s="12">
        <v>196891</v>
      </c>
      <c r="AL23" s="12">
        <v>206787</v>
      </c>
      <c r="AM23" s="12">
        <v>199937</v>
      </c>
      <c r="AN23" s="12">
        <v>211123</v>
      </c>
      <c r="AO23" s="12">
        <v>197650</v>
      </c>
      <c r="AP23" s="12">
        <v>201213</v>
      </c>
      <c r="AQ23" s="12">
        <v>219415</v>
      </c>
      <c r="AR23" s="12">
        <v>263613</v>
      </c>
      <c r="AS23" s="12">
        <v>274467</v>
      </c>
      <c r="AT23" s="12">
        <v>260699</v>
      </c>
      <c r="AU23" s="12">
        <v>263942</v>
      </c>
      <c r="AV23" s="12">
        <v>266698</v>
      </c>
      <c r="AW23" s="12">
        <v>277358</v>
      </c>
      <c r="AX23" s="12">
        <v>259931</v>
      </c>
      <c r="AY23" s="12">
        <v>283465</v>
      </c>
      <c r="AZ23" s="12">
        <v>288451</v>
      </c>
      <c r="BA23" s="12">
        <v>287916</v>
      </c>
      <c r="BB23" s="12">
        <v>293358</v>
      </c>
      <c r="BC23" s="12">
        <v>305089</v>
      </c>
      <c r="BD23" s="12">
        <v>283675</v>
      </c>
      <c r="BE23" s="12">
        <v>287565</v>
      </c>
      <c r="BF23" s="12">
        <v>304190</v>
      </c>
      <c r="BG23" s="12">
        <v>222860</v>
      </c>
      <c r="BH23" s="12">
        <v>232213</v>
      </c>
      <c r="BI23" s="12">
        <v>234604</v>
      </c>
      <c r="BJ23" s="12">
        <v>241009</v>
      </c>
      <c r="BK23" s="12">
        <v>240862</v>
      </c>
      <c r="BL23" s="12">
        <v>233574</v>
      </c>
      <c r="BM23" s="12">
        <v>219043</v>
      </c>
      <c r="BN23" s="12">
        <v>217891</v>
      </c>
      <c r="BO23" s="12">
        <v>233038</v>
      </c>
      <c r="BP23" s="12">
        <v>248122</v>
      </c>
      <c r="BQ23" s="12">
        <v>236339</v>
      </c>
      <c r="BR23" s="12">
        <v>247397</v>
      </c>
      <c r="BS23" s="12">
        <v>231686</v>
      </c>
      <c r="BT23" s="12">
        <v>247395</v>
      </c>
      <c r="BU23" s="12">
        <v>253721</v>
      </c>
      <c r="BV23" s="12">
        <v>255197</v>
      </c>
      <c r="BW23" s="12">
        <v>257777</v>
      </c>
      <c r="BX23" s="12">
        <v>254562</v>
      </c>
      <c r="BY23" s="12">
        <v>271554</v>
      </c>
      <c r="BZ23" s="12">
        <v>271351</v>
      </c>
      <c r="CA23" s="12">
        <v>257233</v>
      </c>
      <c r="CB23" s="12">
        <v>259099</v>
      </c>
      <c r="CC23" s="12">
        <v>274288</v>
      </c>
      <c r="CD23" s="12">
        <v>254683</v>
      </c>
      <c r="CE23" s="12">
        <v>273815</v>
      </c>
      <c r="CF23" s="12">
        <v>270714</v>
      </c>
      <c r="CG23" s="12">
        <v>281314</v>
      </c>
      <c r="CH23" s="12">
        <v>304285</v>
      </c>
      <c r="CI23" s="12">
        <v>292992</v>
      </c>
      <c r="CJ23" s="12">
        <v>283061</v>
      </c>
      <c r="CK23" s="12">
        <v>282337</v>
      </c>
      <c r="CL23" s="12">
        <v>280534</v>
      </c>
      <c r="CM23" s="12">
        <v>285450</v>
      </c>
      <c r="CN23" s="12">
        <v>279664</v>
      </c>
      <c r="CO23" s="12">
        <v>274870</v>
      </c>
      <c r="CP23" s="12">
        <v>280236</v>
      </c>
      <c r="CQ23" s="12">
        <v>278241</v>
      </c>
      <c r="CR23" s="12">
        <v>275069</v>
      </c>
      <c r="CS23" s="12">
        <v>278715</v>
      </c>
      <c r="CT23" s="12">
        <v>293488</v>
      </c>
      <c r="CU23" s="12">
        <v>274856</v>
      </c>
      <c r="CV23" s="12">
        <v>278896</v>
      </c>
      <c r="CW23" s="12">
        <v>263093</v>
      </c>
      <c r="CX23" s="12">
        <v>277833</v>
      </c>
      <c r="CY23" s="12">
        <v>281569</v>
      </c>
      <c r="CZ23" s="12">
        <v>279666</v>
      </c>
      <c r="DA23" s="12">
        <v>290387</v>
      </c>
    </row>
    <row r="24" spans="1:105" s="12" customFormat="1" ht="12.75">
      <c r="A24" s="12" t="s">
        <v>6</v>
      </c>
      <c r="B24" s="12">
        <v>162914</v>
      </c>
      <c r="C24" s="12">
        <v>161930</v>
      </c>
      <c r="D24" s="12">
        <v>169282</v>
      </c>
      <c r="E24" s="12">
        <v>160447</v>
      </c>
      <c r="F24" s="12">
        <v>173343</v>
      </c>
      <c r="G24" s="12">
        <v>170274</v>
      </c>
      <c r="H24" s="12">
        <v>2732</v>
      </c>
      <c r="I24" s="12">
        <v>89</v>
      </c>
      <c r="J24" s="12">
        <v>0</v>
      </c>
      <c r="K24" s="12">
        <v>7697</v>
      </c>
      <c r="L24" s="12">
        <v>9291</v>
      </c>
      <c r="M24" s="12">
        <v>5346</v>
      </c>
      <c r="N24" s="12">
        <v>2816</v>
      </c>
      <c r="O24" s="12">
        <v>2048</v>
      </c>
      <c r="P24" s="12">
        <v>5711</v>
      </c>
      <c r="Q24" s="12">
        <v>9026</v>
      </c>
      <c r="R24" s="12">
        <v>3475</v>
      </c>
      <c r="S24" s="12">
        <v>8230</v>
      </c>
      <c r="T24" s="12">
        <v>7959</v>
      </c>
      <c r="U24" s="12">
        <v>2930</v>
      </c>
      <c r="V24" s="12">
        <v>1828</v>
      </c>
      <c r="W24" s="12">
        <v>2345</v>
      </c>
      <c r="X24" s="12">
        <v>2550</v>
      </c>
      <c r="Y24" s="12">
        <v>9691</v>
      </c>
      <c r="Z24" s="12">
        <v>7500</v>
      </c>
      <c r="AA24" s="12">
        <v>12667</v>
      </c>
      <c r="AB24" s="12">
        <v>9850</v>
      </c>
      <c r="AC24" s="12">
        <v>7561</v>
      </c>
      <c r="AD24" s="12">
        <v>5709</v>
      </c>
      <c r="AE24" s="12">
        <v>10876</v>
      </c>
      <c r="AF24" s="12">
        <v>12020</v>
      </c>
      <c r="AG24" s="12">
        <v>9647</v>
      </c>
      <c r="AH24" s="12">
        <v>9366</v>
      </c>
      <c r="AI24" s="12">
        <v>9009</v>
      </c>
      <c r="AJ24" s="12">
        <v>9500</v>
      </c>
      <c r="AK24" s="12">
        <v>8000</v>
      </c>
      <c r="AL24" s="12">
        <v>8400</v>
      </c>
      <c r="AM24" s="12">
        <v>8100</v>
      </c>
      <c r="AN24" s="12">
        <v>8550</v>
      </c>
      <c r="AO24" s="12">
        <v>17103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</row>
    <row r="25" spans="1:105" s="12" customFormat="1" ht="12.75">
      <c r="A25" s="12" t="s">
        <v>42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</row>
    <row r="26" spans="1:105" s="12" customFormat="1" ht="12.75">
      <c r="A26" s="12" t="s">
        <v>43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209774</v>
      </c>
      <c r="Z26" s="12">
        <v>209053</v>
      </c>
      <c r="AA26" s="12">
        <v>202240</v>
      </c>
      <c r="AB26" s="12">
        <v>194996</v>
      </c>
      <c r="AC26" s="12">
        <v>197948</v>
      </c>
      <c r="AD26" s="12">
        <v>200022</v>
      </c>
      <c r="AE26" s="12">
        <v>192617</v>
      </c>
      <c r="AF26" s="12">
        <v>212892</v>
      </c>
      <c r="AG26" s="12">
        <v>208170</v>
      </c>
      <c r="AH26" s="12">
        <v>211778</v>
      </c>
      <c r="AI26" s="12">
        <v>203704</v>
      </c>
      <c r="AJ26" s="12">
        <v>212154</v>
      </c>
      <c r="AK26" s="12">
        <v>196891</v>
      </c>
      <c r="AL26" s="12">
        <v>206787</v>
      </c>
      <c r="AM26" s="12">
        <v>199937</v>
      </c>
      <c r="AN26" s="12">
        <v>211123</v>
      </c>
      <c r="AO26" s="12">
        <v>197650</v>
      </c>
      <c r="AP26" s="12">
        <v>201213</v>
      </c>
      <c r="AQ26" s="12">
        <v>219415</v>
      </c>
      <c r="AR26" s="12">
        <v>263613</v>
      </c>
      <c r="AS26" s="12">
        <v>274467</v>
      </c>
      <c r="AT26" s="12">
        <v>260699</v>
      </c>
      <c r="AU26" s="12">
        <v>263942</v>
      </c>
      <c r="AV26" s="12">
        <v>266698</v>
      </c>
      <c r="AW26" s="12">
        <v>277358</v>
      </c>
      <c r="AX26" s="12">
        <v>259931</v>
      </c>
      <c r="AY26" s="12">
        <v>283465</v>
      </c>
      <c r="AZ26" s="12">
        <v>288451</v>
      </c>
      <c r="BA26" s="12">
        <v>287916</v>
      </c>
      <c r="BB26" s="12">
        <v>293358</v>
      </c>
      <c r="BC26" s="12">
        <v>305089</v>
      </c>
      <c r="BD26" s="12">
        <v>283675</v>
      </c>
      <c r="BE26" s="12">
        <v>287565</v>
      </c>
      <c r="BF26" s="12">
        <v>304190</v>
      </c>
      <c r="BG26" s="12">
        <v>222860</v>
      </c>
      <c r="BH26" s="12">
        <v>232213</v>
      </c>
      <c r="BI26" s="12">
        <v>234604</v>
      </c>
      <c r="BJ26" s="12">
        <v>241009</v>
      </c>
      <c r="BK26" s="12">
        <v>240862</v>
      </c>
      <c r="BL26" s="12">
        <v>233574</v>
      </c>
      <c r="BM26" s="12">
        <v>219043</v>
      </c>
      <c r="BN26" s="12">
        <v>217891</v>
      </c>
      <c r="BO26" s="12">
        <v>233038</v>
      </c>
      <c r="BP26" s="12">
        <v>248122</v>
      </c>
      <c r="BQ26" s="12">
        <v>236339</v>
      </c>
      <c r="BR26" s="12">
        <v>236339</v>
      </c>
      <c r="BS26" s="12">
        <v>231686</v>
      </c>
      <c r="BT26" s="12">
        <v>247395</v>
      </c>
      <c r="BU26" s="12">
        <v>253721</v>
      </c>
      <c r="BV26" s="12">
        <v>257537</v>
      </c>
      <c r="BW26" s="12">
        <v>260117</v>
      </c>
      <c r="BX26" s="12">
        <v>254562</v>
      </c>
      <c r="BY26" s="12">
        <v>271554</v>
      </c>
      <c r="BZ26" s="12">
        <v>271351</v>
      </c>
      <c r="CA26" s="12">
        <v>257233</v>
      </c>
      <c r="CB26" s="12">
        <v>259099</v>
      </c>
      <c r="CC26" s="12">
        <v>274288</v>
      </c>
      <c r="CD26" s="12">
        <v>254683</v>
      </c>
      <c r="CE26" s="12">
        <v>273815</v>
      </c>
      <c r="CF26" s="12">
        <v>270714</v>
      </c>
      <c r="CG26" s="12">
        <v>281314</v>
      </c>
      <c r="CH26" s="12">
        <v>304285</v>
      </c>
      <c r="CI26" s="12">
        <v>292992</v>
      </c>
      <c r="CJ26" s="12">
        <v>283061</v>
      </c>
      <c r="CK26" s="12">
        <v>282337</v>
      </c>
      <c r="CL26" s="12">
        <v>280534</v>
      </c>
      <c r="CM26" s="12">
        <v>285450</v>
      </c>
      <c r="CN26" s="12">
        <v>279664</v>
      </c>
      <c r="CO26" s="12">
        <v>274870</v>
      </c>
      <c r="CP26" s="12">
        <v>280236</v>
      </c>
      <c r="CQ26" s="12">
        <v>280429</v>
      </c>
      <c r="CR26" s="12">
        <v>275069</v>
      </c>
      <c r="CS26" s="12">
        <v>278715</v>
      </c>
      <c r="CT26" s="12">
        <v>293488</v>
      </c>
      <c r="CU26" s="12">
        <v>274856</v>
      </c>
      <c r="CV26" s="12">
        <v>278896</v>
      </c>
      <c r="CW26" s="12">
        <v>263093</v>
      </c>
      <c r="CX26" s="12">
        <v>277833</v>
      </c>
      <c r="CY26" s="12">
        <v>281569</v>
      </c>
      <c r="CZ26" s="12">
        <v>279666</v>
      </c>
      <c r="DA26" s="12">
        <v>290387</v>
      </c>
    </row>
    <row r="27" spans="1:105" s="12" customFormat="1" ht="12.75">
      <c r="A27" s="12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2927</v>
      </c>
      <c r="H27" s="12">
        <v>2192</v>
      </c>
      <c r="I27" s="12">
        <v>1638</v>
      </c>
      <c r="J27" s="12">
        <v>1296</v>
      </c>
      <c r="K27" s="12">
        <v>1440</v>
      </c>
      <c r="L27" s="12">
        <v>729</v>
      </c>
      <c r="M27" s="12">
        <v>0</v>
      </c>
      <c r="N27" s="12">
        <v>0</v>
      </c>
      <c r="O27" s="12">
        <v>597</v>
      </c>
      <c r="P27" s="12">
        <v>1752</v>
      </c>
      <c r="Q27" s="12">
        <v>7098</v>
      </c>
      <c r="R27" s="12">
        <v>3568</v>
      </c>
      <c r="S27" s="12">
        <v>1674</v>
      </c>
      <c r="T27" s="12">
        <v>0</v>
      </c>
      <c r="U27" s="12">
        <v>607</v>
      </c>
      <c r="V27" s="12">
        <v>928</v>
      </c>
      <c r="W27" s="12">
        <v>1330</v>
      </c>
      <c r="X27" s="12">
        <v>2421</v>
      </c>
      <c r="Y27" s="12">
        <v>4496</v>
      </c>
      <c r="Z27" s="12">
        <v>6175</v>
      </c>
      <c r="AA27" s="12">
        <v>3631</v>
      </c>
      <c r="AB27" s="12">
        <v>2309</v>
      </c>
      <c r="AC27" s="12">
        <v>3584</v>
      </c>
      <c r="AD27" s="12">
        <v>6155</v>
      </c>
      <c r="AE27" s="12">
        <v>7307</v>
      </c>
      <c r="AF27" s="12">
        <v>8114</v>
      </c>
      <c r="AG27" s="12">
        <v>6581</v>
      </c>
      <c r="AH27" s="12">
        <v>8735</v>
      </c>
      <c r="AI27" s="12">
        <v>11006</v>
      </c>
      <c r="AJ27" s="12">
        <v>12164</v>
      </c>
      <c r="AK27" s="12">
        <v>16289</v>
      </c>
      <c r="AL27" s="12">
        <v>18545</v>
      </c>
      <c r="AM27" s="12">
        <v>19683</v>
      </c>
      <c r="AN27" s="12">
        <v>18683</v>
      </c>
      <c r="AO27" s="12">
        <v>18934</v>
      </c>
      <c r="AP27" s="12">
        <v>17634</v>
      </c>
      <c r="AQ27" s="12">
        <v>18719</v>
      </c>
      <c r="AR27" s="12">
        <v>18341</v>
      </c>
      <c r="AS27" s="12">
        <v>17986</v>
      </c>
      <c r="AT27" s="12">
        <v>18553</v>
      </c>
      <c r="AU27" s="12">
        <v>19880</v>
      </c>
      <c r="AV27" s="12">
        <v>18749</v>
      </c>
      <c r="AW27" s="12">
        <v>18831</v>
      </c>
      <c r="AX27" s="12">
        <v>18815</v>
      </c>
      <c r="AY27" s="12">
        <v>18815</v>
      </c>
      <c r="AZ27" s="12">
        <v>11480</v>
      </c>
      <c r="BA27" s="12">
        <v>11458</v>
      </c>
      <c r="BB27" s="12">
        <v>11712</v>
      </c>
      <c r="BC27" s="12">
        <v>11701</v>
      </c>
      <c r="BD27" s="12">
        <v>12324</v>
      </c>
      <c r="BE27" s="12">
        <v>12930</v>
      </c>
      <c r="BF27" s="12">
        <v>13800</v>
      </c>
      <c r="BG27" s="12">
        <v>3579</v>
      </c>
      <c r="BH27" s="12">
        <v>760</v>
      </c>
      <c r="BI27" s="12">
        <v>761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7002</v>
      </c>
      <c r="BU27" s="12">
        <v>2338</v>
      </c>
      <c r="BV27" s="12">
        <v>2340</v>
      </c>
      <c r="BW27" s="12">
        <v>2340</v>
      </c>
      <c r="BX27" s="12">
        <v>2344</v>
      </c>
      <c r="BY27" s="12">
        <v>2343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1806</v>
      </c>
      <c r="CI27" s="12">
        <v>1031</v>
      </c>
      <c r="CJ27" s="12">
        <v>0</v>
      </c>
      <c r="CK27" s="12">
        <v>0</v>
      </c>
      <c r="CL27" s="12">
        <v>0</v>
      </c>
      <c r="CM27" s="12">
        <v>1050</v>
      </c>
      <c r="CN27" s="12">
        <v>0</v>
      </c>
      <c r="CO27" s="12">
        <v>0</v>
      </c>
      <c r="CP27" s="12">
        <v>0</v>
      </c>
      <c r="CQ27" s="12">
        <v>0</v>
      </c>
      <c r="CR27" s="12">
        <v>1903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</row>
    <row r="28" spans="1:105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</row>
    <row r="29" spans="1:105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</row>
    <row r="30" spans="1:105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</row>
    <row r="31" spans="2:105" s="12" customFormat="1" ht="12.75">
      <c r="B31" s="12">
        <f aca="true" t="shared" si="10" ref="B31:L31">SUM(B23:B30)</f>
        <v>169140</v>
      </c>
      <c r="C31" s="12">
        <f t="shared" si="10"/>
        <v>163577</v>
      </c>
      <c r="D31" s="12">
        <f t="shared" si="10"/>
        <v>179203</v>
      </c>
      <c r="E31" s="12">
        <f t="shared" si="10"/>
        <v>165529</v>
      </c>
      <c r="F31" s="12">
        <f t="shared" si="10"/>
        <v>176801</v>
      </c>
      <c r="G31" s="12">
        <f t="shared" si="10"/>
        <v>176262</v>
      </c>
      <c r="H31" s="12">
        <f t="shared" si="10"/>
        <v>184907</v>
      </c>
      <c r="I31" s="12">
        <f t="shared" si="10"/>
        <v>177333</v>
      </c>
      <c r="J31" s="12">
        <f t="shared" si="10"/>
        <v>185621</v>
      </c>
      <c r="K31" s="12">
        <f t="shared" si="10"/>
        <v>179907</v>
      </c>
      <c r="L31" s="12">
        <f t="shared" si="10"/>
        <v>213112</v>
      </c>
      <c r="M31" s="12">
        <f aca="true" t="shared" si="11" ref="M31:AD31">SUM(M23:M30)</f>
        <v>209323</v>
      </c>
      <c r="N31" s="12">
        <f t="shared" si="11"/>
        <v>204265</v>
      </c>
      <c r="O31" s="12">
        <f t="shared" si="11"/>
        <v>197945</v>
      </c>
      <c r="P31" s="12">
        <f t="shared" si="11"/>
        <v>187740</v>
      </c>
      <c r="Q31" s="12">
        <f t="shared" si="11"/>
        <v>210709</v>
      </c>
      <c r="R31" s="12">
        <f t="shared" si="11"/>
        <v>197668</v>
      </c>
      <c r="S31" s="12">
        <f t="shared" si="11"/>
        <v>222221</v>
      </c>
      <c r="T31" s="12">
        <f t="shared" si="11"/>
        <v>213299</v>
      </c>
      <c r="U31" s="12">
        <f t="shared" si="11"/>
        <v>234999</v>
      </c>
      <c r="V31" s="12">
        <f t="shared" si="11"/>
        <v>208344</v>
      </c>
      <c r="W31" s="12">
        <f t="shared" si="11"/>
        <v>220025</v>
      </c>
      <c r="X31" s="12">
        <f t="shared" si="11"/>
        <v>227564</v>
      </c>
      <c r="Y31" s="12">
        <f t="shared" si="11"/>
        <v>433735</v>
      </c>
      <c r="Z31" s="12">
        <f t="shared" si="11"/>
        <v>431781</v>
      </c>
      <c r="AA31" s="12">
        <f t="shared" si="11"/>
        <v>420778</v>
      </c>
      <c r="AB31" s="12">
        <f t="shared" si="11"/>
        <v>402151</v>
      </c>
      <c r="AC31" s="12">
        <f t="shared" si="11"/>
        <v>407041</v>
      </c>
      <c r="AD31" s="12">
        <f t="shared" si="11"/>
        <v>411908</v>
      </c>
      <c r="AE31" s="12">
        <f aca="true" t="shared" si="12" ref="AE31:AL31">SUM(AE23:AE30)</f>
        <v>403417</v>
      </c>
      <c r="AF31" s="12">
        <f t="shared" si="12"/>
        <v>445918</v>
      </c>
      <c r="AG31" s="12">
        <f t="shared" si="12"/>
        <v>432568</v>
      </c>
      <c r="AH31" s="12">
        <f t="shared" si="12"/>
        <v>441657</v>
      </c>
      <c r="AI31" s="12">
        <f t="shared" si="12"/>
        <v>427423</v>
      </c>
      <c r="AJ31" s="12">
        <f t="shared" si="12"/>
        <v>445972</v>
      </c>
      <c r="AK31" s="12">
        <f t="shared" si="12"/>
        <v>418071</v>
      </c>
      <c r="AL31" s="12">
        <f t="shared" si="12"/>
        <v>440519</v>
      </c>
      <c r="AM31" s="12">
        <f aca="true" t="shared" si="13" ref="AM31:AS31">SUM(AM23:AM30)</f>
        <v>427657</v>
      </c>
      <c r="AN31" s="12">
        <f t="shared" si="13"/>
        <v>449479</v>
      </c>
      <c r="AO31" s="12">
        <f t="shared" si="13"/>
        <v>431337</v>
      </c>
      <c r="AP31" s="12">
        <f t="shared" si="13"/>
        <v>420060</v>
      </c>
      <c r="AQ31" s="12">
        <f t="shared" si="13"/>
        <v>457549</v>
      </c>
      <c r="AR31" s="12">
        <f t="shared" si="13"/>
        <v>545567</v>
      </c>
      <c r="AS31" s="12">
        <f t="shared" si="13"/>
        <v>566920</v>
      </c>
      <c r="AT31" s="12">
        <f aca="true" t="shared" si="14" ref="AT31:AZ31">SUM(AT23:AT30)</f>
        <v>539951</v>
      </c>
      <c r="AU31" s="12">
        <f t="shared" si="14"/>
        <v>547764</v>
      </c>
      <c r="AV31" s="12">
        <f t="shared" si="14"/>
        <v>552145</v>
      </c>
      <c r="AW31" s="12">
        <f t="shared" si="14"/>
        <v>573547</v>
      </c>
      <c r="AX31" s="12">
        <f t="shared" si="14"/>
        <v>538677</v>
      </c>
      <c r="AY31" s="12">
        <f t="shared" si="14"/>
        <v>585745</v>
      </c>
      <c r="AZ31" s="12">
        <f t="shared" si="14"/>
        <v>588382</v>
      </c>
      <c r="BA31" s="12">
        <f aca="true" t="shared" si="15" ref="BA31:CZ31">SUM(BA23:BA30)</f>
        <v>587290</v>
      </c>
      <c r="BB31" s="12">
        <f t="shared" si="15"/>
        <v>598428</v>
      </c>
      <c r="BC31" s="12">
        <f t="shared" si="15"/>
        <v>621879</v>
      </c>
      <c r="BD31" s="12">
        <f t="shared" si="15"/>
        <v>579674</v>
      </c>
      <c r="BE31" s="12">
        <f t="shared" si="15"/>
        <v>588060</v>
      </c>
      <c r="BF31" s="12">
        <f t="shared" si="15"/>
        <v>622180</v>
      </c>
      <c r="BG31" s="12">
        <f t="shared" si="15"/>
        <v>449299</v>
      </c>
      <c r="BH31" s="12">
        <f t="shared" si="15"/>
        <v>465186</v>
      </c>
      <c r="BI31" s="12">
        <f t="shared" si="15"/>
        <v>469969</v>
      </c>
      <c r="BJ31" s="12">
        <f t="shared" si="15"/>
        <v>482018</v>
      </c>
      <c r="BK31" s="12">
        <f t="shared" si="15"/>
        <v>481724</v>
      </c>
      <c r="BL31" s="12">
        <f t="shared" si="15"/>
        <v>467148</v>
      </c>
      <c r="BM31" s="12">
        <f t="shared" si="15"/>
        <v>438086</v>
      </c>
      <c r="BN31" s="12">
        <f t="shared" si="15"/>
        <v>435782</v>
      </c>
      <c r="BO31" s="12">
        <f t="shared" si="15"/>
        <v>466076</v>
      </c>
      <c r="BP31" s="12">
        <f t="shared" si="15"/>
        <v>496244</v>
      </c>
      <c r="BQ31" s="12">
        <f t="shared" si="15"/>
        <v>472678</v>
      </c>
      <c r="BR31" s="12">
        <f t="shared" si="15"/>
        <v>483736</v>
      </c>
      <c r="BS31" s="12">
        <f t="shared" si="15"/>
        <v>463372</v>
      </c>
      <c r="BT31" s="12">
        <f t="shared" si="15"/>
        <v>501792</v>
      </c>
      <c r="BU31" s="12">
        <f t="shared" si="15"/>
        <v>509780</v>
      </c>
      <c r="BV31" s="12">
        <f t="shared" si="15"/>
        <v>515074</v>
      </c>
      <c r="BW31" s="12">
        <f t="shared" si="15"/>
        <v>520234</v>
      </c>
      <c r="BX31" s="12">
        <f t="shared" si="15"/>
        <v>511468</v>
      </c>
      <c r="BY31" s="12">
        <f>SUM(BY23:BY30)</f>
        <v>545451</v>
      </c>
      <c r="BZ31" s="12">
        <f t="shared" si="15"/>
        <v>542702</v>
      </c>
      <c r="CA31" s="12">
        <f t="shared" si="15"/>
        <v>514466</v>
      </c>
      <c r="CB31" s="12">
        <f t="shared" si="15"/>
        <v>518198</v>
      </c>
      <c r="CC31" s="12">
        <f t="shared" si="15"/>
        <v>548576</v>
      </c>
      <c r="CD31" s="12">
        <f t="shared" si="15"/>
        <v>509366</v>
      </c>
      <c r="CE31" s="12">
        <f t="shared" si="15"/>
        <v>547630</v>
      </c>
      <c r="CF31" s="12">
        <f t="shared" si="15"/>
        <v>541428</v>
      </c>
      <c r="CG31" s="12">
        <f t="shared" si="15"/>
        <v>562628</v>
      </c>
      <c r="CH31" s="12">
        <f t="shared" si="15"/>
        <v>610376</v>
      </c>
      <c r="CI31" s="12">
        <f t="shared" si="15"/>
        <v>587015</v>
      </c>
      <c r="CJ31" s="12">
        <f t="shared" si="15"/>
        <v>566122</v>
      </c>
      <c r="CK31" s="12">
        <f t="shared" si="15"/>
        <v>564674</v>
      </c>
      <c r="CL31" s="12">
        <f t="shared" si="15"/>
        <v>561068</v>
      </c>
      <c r="CM31" s="12">
        <f t="shared" si="15"/>
        <v>571950</v>
      </c>
      <c r="CN31" s="12">
        <f t="shared" si="15"/>
        <v>559328</v>
      </c>
      <c r="CO31" s="12">
        <f t="shared" si="15"/>
        <v>549740</v>
      </c>
      <c r="CP31" s="12">
        <f t="shared" si="15"/>
        <v>560472</v>
      </c>
      <c r="CQ31" s="12">
        <f t="shared" si="15"/>
        <v>558670</v>
      </c>
      <c r="CR31" s="12">
        <f t="shared" si="15"/>
        <v>552041</v>
      </c>
      <c r="CS31" s="12">
        <f t="shared" si="15"/>
        <v>557430</v>
      </c>
      <c r="CT31" s="12">
        <f t="shared" si="15"/>
        <v>586976</v>
      </c>
      <c r="CU31" s="12">
        <f t="shared" si="15"/>
        <v>549712</v>
      </c>
      <c r="CV31" s="12">
        <f t="shared" si="15"/>
        <v>557792</v>
      </c>
      <c r="CW31" s="12">
        <f t="shared" si="15"/>
        <v>526186</v>
      </c>
      <c r="CX31" s="12">
        <f t="shared" si="15"/>
        <v>555666</v>
      </c>
      <c r="CY31" s="12">
        <f t="shared" si="15"/>
        <v>563138</v>
      </c>
      <c r="CZ31" s="12">
        <f t="shared" si="15"/>
        <v>559332</v>
      </c>
      <c r="DA31" s="12">
        <f>SUM(DA23:DA30)</f>
        <v>580774</v>
      </c>
    </row>
    <row r="33" spans="1:129" ht="12.75">
      <c r="A33" s="12" t="s">
        <v>12</v>
      </c>
      <c r="B33" s="12">
        <v>19996</v>
      </c>
      <c r="C33" s="12">
        <v>26167</v>
      </c>
      <c r="D33" s="12">
        <v>20592</v>
      </c>
      <c r="E33" s="12">
        <v>17062</v>
      </c>
      <c r="F33" s="12">
        <v>21272</v>
      </c>
      <c r="G33" s="12">
        <v>18741</v>
      </c>
      <c r="H33" s="12">
        <v>19644</v>
      </c>
      <c r="I33" s="12">
        <v>22710</v>
      </c>
      <c r="J33" s="12">
        <v>25776</v>
      </c>
      <c r="K33" s="12">
        <v>29699</v>
      </c>
      <c r="L33" s="12">
        <v>31864</v>
      </c>
      <c r="M33" s="12">
        <v>24216</v>
      </c>
      <c r="N33" s="12">
        <v>23260</v>
      </c>
      <c r="O33" s="12">
        <v>31397</v>
      </c>
      <c r="P33" s="12">
        <v>31712</v>
      </c>
      <c r="Q33" s="12">
        <v>32712</v>
      </c>
      <c r="R33" s="12">
        <v>41382</v>
      </c>
      <c r="S33" s="12">
        <v>38248</v>
      </c>
      <c r="T33" s="12">
        <v>45951</v>
      </c>
      <c r="U33" s="12">
        <v>36295</v>
      </c>
      <c r="V33" s="12">
        <v>48809</v>
      </c>
      <c r="W33" s="12">
        <v>48090</v>
      </c>
      <c r="X33" s="12">
        <v>51267</v>
      </c>
      <c r="Y33" s="12">
        <v>41460</v>
      </c>
      <c r="Z33" s="12">
        <v>41882</v>
      </c>
      <c r="AA33" s="12">
        <v>44441</v>
      </c>
      <c r="AB33" s="12">
        <v>44440</v>
      </c>
      <c r="AC33" s="12">
        <v>42224</v>
      </c>
      <c r="AD33" s="12">
        <v>51239</v>
      </c>
      <c r="AE33" s="12">
        <v>51503</v>
      </c>
      <c r="AF33" s="12">
        <v>41556</v>
      </c>
      <c r="AG33" s="12">
        <v>43087</v>
      </c>
      <c r="AH33" s="12">
        <v>44418</v>
      </c>
      <c r="AI33" s="12">
        <v>42323</v>
      </c>
      <c r="AJ33" s="12">
        <v>43489</v>
      </c>
      <c r="AK33" s="12">
        <v>47368</v>
      </c>
      <c r="AL33" s="12">
        <v>47958</v>
      </c>
      <c r="AM33" s="12">
        <v>48651</v>
      </c>
      <c r="AN33" s="12">
        <v>48304</v>
      </c>
      <c r="AO33" s="12">
        <v>49705</v>
      </c>
      <c r="AP33" s="12">
        <v>56224</v>
      </c>
      <c r="AQ33" s="12">
        <v>72407</v>
      </c>
      <c r="AR33" s="12">
        <v>62023</v>
      </c>
      <c r="AS33" s="12">
        <v>61523</v>
      </c>
      <c r="AT33" s="12">
        <v>68162</v>
      </c>
      <c r="AU33" s="12">
        <v>67664</v>
      </c>
      <c r="AV33" s="12">
        <v>66691</v>
      </c>
      <c r="AW33" s="12">
        <v>76398</v>
      </c>
      <c r="AX33" s="12">
        <v>45723</v>
      </c>
      <c r="AY33" s="12">
        <v>45723</v>
      </c>
      <c r="AZ33" s="12">
        <v>56574</v>
      </c>
      <c r="BA33" s="12">
        <v>63477</v>
      </c>
      <c r="BB33" s="12">
        <v>43697</v>
      </c>
      <c r="BC33" s="12">
        <v>42433</v>
      </c>
      <c r="BD33" s="12">
        <v>42965</v>
      </c>
      <c r="BE33" s="12">
        <v>39600</v>
      </c>
      <c r="BF33" s="12">
        <v>39308</v>
      </c>
      <c r="BG33" s="12">
        <v>31279</v>
      </c>
      <c r="BH33" s="12">
        <v>47358</v>
      </c>
      <c r="BI33" s="12">
        <v>29449</v>
      </c>
      <c r="BJ33" s="12">
        <v>28629.68</v>
      </c>
      <c r="BK33" s="12">
        <v>33092</v>
      </c>
      <c r="BL33" s="12">
        <v>34129</v>
      </c>
      <c r="BM33" s="12">
        <v>36625</v>
      </c>
      <c r="BN33" s="12">
        <v>36125</v>
      </c>
      <c r="BO33" s="12">
        <v>52536</v>
      </c>
      <c r="BP33" s="12">
        <v>47036</v>
      </c>
      <c r="BQ33" s="12">
        <v>32725</v>
      </c>
      <c r="BR33" s="12">
        <v>32725</v>
      </c>
      <c r="BS33" s="12">
        <v>31962</v>
      </c>
      <c r="BT33" s="12">
        <v>41441</v>
      </c>
      <c r="BU33" s="12">
        <v>34682</v>
      </c>
      <c r="BV33" s="12">
        <v>37917</v>
      </c>
      <c r="BW33" s="12">
        <v>33830</v>
      </c>
      <c r="BX33" s="12">
        <v>29929</v>
      </c>
      <c r="BY33" s="12">
        <v>37827</v>
      </c>
      <c r="BZ33" s="12">
        <v>47510</v>
      </c>
      <c r="CA33" s="12">
        <v>43215</v>
      </c>
      <c r="CB33" s="12">
        <v>44748</v>
      </c>
      <c r="CC33" s="12">
        <v>57855</v>
      </c>
      <c r="CD33" s="12">
        <v>60921</v>
      </c>
      <c r="CE33" s="12">
        <v>55237</v>
      </c>
      <c r="CF33" s="12">
        <v>68389</v>
      </c>
      <c r="CG33" s="12">
        <v>48614</v>
      </c>
      <c r="CH33" s="12">
        <v>59906</v>
      </c>
      <c r="CI33" s="12">
        <v>53381</v>
      </c>
      <c r="CJ33" s="12">
        <v>70948</v>
      </c>
      <c r="CK33" s="12">
        <v>62094</v>
      </c>
      <c r="CL33" s="12">
        <v>63354</v>
      </c>
      <c r="CM33" s="12">
        <v>56624</v>
      </c>
      <c r="CN33" s="12">
        <v>61349</v>
      </c>
      <c r="CO33" s="12">
        <v>57464</v>
      </c>
      <c r="CP33" s="12">
        <v>56805</v>
      </c>
      <c r="CQ33" s="12">
        <v>57895</v>
      </c>
      <c r="CR33" s="12">
        <v>59661</v>
      </c>
      <c r="CS33" s="12">
        <v>62600</v>
      </c>
      <c r="CT33" s="12">
        <v>79099</v>
      </c>
      <c r="CU33" s="12">
        <v>93441</v>
      </c>
      <c r="CV33" s="12">
        <v>97536</v>
      </c>
      <c r="CW33" s="12">
        <v>93761</v>
      </c>
      <c r="CX33" s="12">
        <v>83226</v>
      </c>
      <c r="CY33" s="12">
        <v>74749</v>
      </c>
      <c r="CZ33" s="12">
        <v>78834</v>
      </c>
      <c r="DA33" s="12">
        <v>69632</v>
      </c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05" s="13" customFormat="1" ht="12.75">
      <c r="A34" s="13" t="s">
        <v>13</v>
      </c>
      <c r="B34" s="13">
        <v>0.0299</v>
      </c>
      <c r="C34" s="13">
        <v>0.0384</v>
      </c>
      <c r="D34" s="13">
        <v>0.0296</v>
      </c>
      <c r="E34" s="13">
        <v>0.0238</v>
      </c>
      <c r="F34" s="13">
        <v>0.0295</v>
      </c>
      <c r="G34" s="13">
        <v>0.0257</v>
      </c>
      <c r="H34" s="13">
        <v>0.0266</v>
      </c>
      <c r="I34" s="13">
        <v>0.03</v>
      </c>
      <c r="J34" s="13">
        <v>0.0329</v>
      </c>
      <c r="K34" s="13">
        <v>0.038</v>
      </c>
      <c r="L34" s="13">
        <v>0.0345</v>
      </c>
      <c r="M34" s="13">
        <v>0.0298</v>
      </c>
      <c r="N34" s="13">
        <v>0.0284</v>
      </c>
      <c r="O34" s="13">
        <v>0.038</v>
      </c>
      <c r="P34" s="13">
        <v>0.0383</v>
      </c>
      <c r="Q34" s="13">
        <v>0.0377</v>
      </c>
      <c r="R34" s="13">
        <v>0.0471</v>
      </c>
      <c r="S34" s="13">
        <v>0.0434</v>
      </c>
      <c r="T34" s="13">
        <v>0.0512</v>
      </c>
      <c r="U34" s="13">
        <v>0.0395</v>
      </c>
      <c r="V34" s="13">
        <v>0.0527</v>
      </c>
      <c r="W34" s="13">
        <v>0.0519</v>
      </c>
      <c r="X34" s="13">
        <v>0.0549</v>
      </c>
      <c r="Y34" s="13">
        <v>0.044</v>
      </c>
      <c r="Z34" s="13">
        <v>0.0446</v>
      </c>
      <c r="AA34" s="13">
        <v>0.0463</v>
      </c>
      <c r="AB34" s="13">
        <v>0.0463</v>
      </c>
      <c r="AC34" s="13">
        <v>0.0433</v>
      </c>
      <c r="AD34" s="13">
        <v>0.0521</v>
      </c>
      <c r="AE34" s="13">
        <v>0.0523</v>
      </c>
      <c r="AF34" s="13">
        <v>0.0421</v>
      </c>
      <c r="AG34" s="13">
        <v>0.0431</v>
      </c>
      <c r="AH34" s="13">
        <v>0.0443</v>
      </c>
      <c r="AI34" s="13">
        <v>0.0423</v>
      </c>
      <c r="AJ34" s="13">
        <v>0.0432</v>
      </c>
      <c r="AK34" s="13">
        <v>0.046</v>
      </c>
      <c r="AL34" s="13">
        <v>0.0457</v>
      </c>
      <c r="AM34" s="13">
        <v>0.0462</v>
      </c>
      <c r="AN34" s="13">
        <v>0.0457</v>
      </c>
      <c r="AO34" s="13">
        <v>0.0457</v>
      </c>
      <c r="AP34" s="13">
        <v>0.0507</v>
      </c>
      <c r="AQ34" s="13">
        <v>0.0649</v>
      </c>
      <c r="AR34" s="13">
        <v>0.0557</v>
      </c>
      <c r="AS34" s="13">
        <v>0.0573</v>
      </c>
      <c r="AT34" s="13">
        <v>0.0609</v>
      </c>
      <c r="AU34" s="13">
        <v>0.0612</v>
      </c>
      <c r="AV34" s="13">
        <v>0.0608</v>
      </c>
      <c r="AW34" s="13">
        <v>0.0672</v>
      </c>
      <c r="AX34" s="13">
        <v>0.0403</v>
      </c>
      <c r="AY34" s="13">
        <v>0.0403</v>
      </c>
      <c r="AZ34" s="13">
        <v>0.0484</v>
      </c>
      <c r="BA34" s="13">
        <v>0.0537</v>
      </c>
      <c r="BB34" s="13">
        <v>0.0372</v>
      </c>
      <c r="BC34" s="13">
        <v>0.0357</v>
      </c>
      <c r="BD34" s="13">
        <v>0.036</v>
      </c>
      <c r="BE34" s="13">
        <v>0.0328</v>
      </c>
      <c r="BF34" s="13">
        <v>0.0322</v>
      </c>
      <c r="BG34" s="13">
        <v>0.0343</v>
      </c>
      <c r="BH34" s="13">
        <v>0.0506</v>
      </c>
      <c r="BI34" s="13">
        <v>0.0309</v>
      </c>
      <c r="BJ34" s="13">
        <v>0.0297</v>
      </c>
      <c r="BK34" s="13">
        <v>0.0343</v>
      </c>
      <c r="BL34" s="13">
        <v>0.0354</v>
      </c>
      <c r="BM34" s="13">
        <v>0.0395</v>
      </c>
      <c r="BN34" s="13">
        <v>0.0375</v>
      </c>
      <c r="BO34" s="13">
        <v>0.0549</v>
      </c>
      <c r="BP34" s="13">
        <v>0.0488</v>
      </c>
      <c r="BQ34" s="13">
        <v>0.0334</v>
      </c>
      <c r="BR34" s="13">
        <v>0.0334</v>
      </c>
      <c r="BS34" s="13">
        <v>0.0318</v>
      </c>
      <c r="BT34" s="13">
        <v>0.041</v>
      </c>
      <c r="BU34" s="13">
        <v>0.0341</v>
      </c>
      <c r="BV34" s="13">
        <v>0.0371</v>
      </c>
      <c r="BW34" s="13">
        <v>0.0324</v>
      </c>
      <c r="BX34" s="13">
        <v>0.0277</v>
      </c>
      <c r="BY34" s="13">
        <v>0.035</v>
      </c>
      <c r="BZ34" s="13">
        <v>0.0441</v>
      </c>
      <c r="CA34" s="13">
        <v>0.0397</v>
      </c>
      <c r="CB34" s="13">
        <v>0.0409</v>
      </c>
      <c r="CC34" s="13">
        <v>0.0527</v>
      </c>
      <c r="CD34" s="13">
        <v>0.0553</v>
      </c>
      <c r="CE34" s="13">
        <v>0.0493</v>
      </c>
      <c r="CF34" s="13">
        <v>0.0609</v>
      </c>
      <c r="CG34" s="13">
        <v>0.0432</v>
      </c>
      <c r="CH34" s="13">
        <v>0.0532</v>
      </c>
      <c r="CI34" s="13">
        <v>0.0461</v>
      </c>
      <c r="CJ34" s="13">
        <v>0.0632</v>
      </c>
      <c r="CK34" s="13">
        <v>0.0548</v>
      </c>
      <c r="CL34" s="13">
        <v>0.056</v>
      </c>
      <c r="CM34" s="13">
        <v>0.0503</v>
      </c>
      <c r="CN34" s="13">
        <v>0.0546</v>
      </c>
      <c r="CO34" s="13">
        <v>0.0509</v>
      </c>
      <c r="CP34" s="13">
        <v>0.0503</v>
      </c>
      <c r="CQ34" s="13">
        <v>0.0516</v>
      </c>
      <c r="CR34" s="13">
        <v>0.0543</v>
      </c>
      <c r="CS34" s="13">
        <v>0.063</v>
      </c>
      <c r="CT34" s="13">
        <v>0.0704</v>
      </c>
      <c r="CU34" s="13">
        <v>0.0833</v>
      </c>
      <c r="CV34" s="13">
        <v>0.0862</v>
      </c>
      <c r="CW34" s="13">
        <v>0.0841</v>
      </c>
      <c r="CX34" s="13">
        <v>0.0747</v>
      </c>
      <c r="CY34" s="13">
        <v>0.066</v>
      </c>
      <c r="CZ34" s="13">
        <v>0.0696</v>
      </c>
      <c r="DA34" s="13">
        <v>0.0617</v>
      </c>
    </row>
    <row r="35" spans="1:129" ht="12.75">
      <c r="A35" s="12" t="s">
        <v>14</v>
      </c>
      <c r="B35" s="12">
        <v>7347</v>
      </c>
      <c r="C35" s="12">
        <v>11460</v>
      </c>
      <c r="D35" s="12">
        <v>7314</v>
      </c>
      <c r="E35" s="12">
        <v>8289</v>
      </c>
      <c r="F35" s="12">
        <v>7021</v>
      </c>
      <c r="G35" s="12">
        <v>4912</v>
      </c>
      <c r="H35" s="12">
        <v>6084</v>
      </c>
      <c r="I35" s="12">
        <v>8478</v>
      </c>
      <c r="J35" s="12">
        <v>8889</v>
      </c>
      <c r="K35" s="12">
        <v>9891</v>
      </c>
      <c r="L35" s="12">
        <v>10917</v>
      </c>
      <c r="M35" s="12">
        <v>6695</v>
      </c>
      <c r="N35" s="12">
        <v>8241</v>
      </c>
      <c r="O35" s="12">
        <v>9026</v>
      </c>
      <c r="P35" s="12">
        <v>11515</v>
      </c>
      <c r="Q35" s="12">
        <v>10236</v>
      </c>
      <c r="R35" s="12">
        <v>13111</v>
      </c>
      <c r="S35" s="12">
        <v>11160</v>
      </c>
      <c r="T35" s="12">
        <v>14678</v>
      </c>
      <c r="U35" s="12">
        <v>9848</v>
      </c>
      <c r="V35" s="12">
        <v>12854</v>
      </c>
      <c r="W35" s="12">
        <v>14429</v>
      </c>
      <c r="X35" s="12">
        <v>13715</v>
      </c>
      <c r="Y35" s="12">
        <v>15268</v>
      </c>
      <c r="Z35" s="12">
        <v>14856</v>
      </c>
      <c r="AA35" s="12">
        <v>13751</v>
      </c>
      <c r="AB35" s="12">
        <v>18546</v>
      </c>
      <c r="AC35" s="12">
        <v>16285</v>
      </c>
      <c r="AD35" s="12">
        <v>16500</v>
      </c>
      <c r="AE35" s="12">
        <v>17586</v>
      </c>
      <c r="AF35" s="12">
        <v>10722</v>
      </c>
      <c r="AG35" s="12">
        <v>15604</v>
      </c>
      <c r="AH35" s="12">
        <v>17108</v>
      </c>
      <c r="AI35" s="12">
        <v>12736</v>
      </c>
      <c r="AJ35" s="12">
        <v>10731</v>
      </c>
      <c r="AK35" s="12">
        <v>16107</v>
      </c>
      <c r="AL35" s="12">
        <v>16101</v>
      </c>
      <c r="AM35" s="12">
        <v>16790</v>
      </c>
      <c r="AN35" s="12">
        <v>16445</v>
      </c>
      <c r="AO35" s="12">
        <v>20117</v>
      </c>
      <c r="AP35" s="12">
        <v>33308</v>
      </c>
      <c r="AQ35" s="12">
        <v>43065</v>
      </c>
      <c r="AR35" s="12">
        <v>36845</v>
      </c>
      <c r="AS35" s="12">
        <v>34982</v>
      </c>
      <c r="AT35" s="12">
        <v>37916</v>
      </c>
      <c r="AU35" s="12">
        <v>6458</v>
      </c>
      <c r="AV35" s="12">
        <v>6725</v>
      </c>
      <c r="AW35" s="12">
        <v>7471</v>
      </c>
      <c r="AX35" s="12">
        <v>7278</v>
      </c>
      <c r="AY35" s="12">
        <v>7278</v>
      </c>
      <c r="AZ35" s="12">
        <v>5549</v>
      </c>
      <c r="BA35" s="12">
        <v>29110</v>
      </c>
      <c r="BB35" s="12">
        <v>24223</v>
      </c>
      <c r="BC35" s="12">
        <v>25744</v>
      </c>
      <c r="BD35" s="12">
        <v>27649</v>
      </c>
      <c r="BE35" s="12">
        <v>19919</v>
      </c>
      <c r="BF35" s="12">
        <v>22992</v>
      </c>
      <c r="BG35" s="12">
        <v>19280</v>
      </c>
      <c r="BH35" s="12">
        <v>31707</v>
      </c>
      <c r="BI35" s="12">
        <v>18703</v>
      </c>
      <c r="BJ35" s="12">
        <v>17334.23</v>
      </c>
      <c r="BK35" s="12">
        <v>21798</v>
      </c>
      <c r="BL35" s="12">
        <v>21952</v>
      </c>
      <c r="BM35" s="12">
        <v>26049</v>
      </c>
      <c r="BN35" s="12">
        <v>25784</v>
      </c>
      <c r="BO35" s="12">
        <v>35165</v>
      </c>
      <c r="BP35" s="12">
        <v>31040</v>
      </c>
      <c r="BQ35" s="12">
        <v>20899</v>
      </c>
      <c r="BR35" s="12">
        <v>20899</v>
      </c>
      <c r="BS35" s="12">
        <v>21115</v>
      </c>
      <c r="BT35" s="12">
        <v>25970</v>
      </c>
      <c r="BU35" s="12">
        <v>22322</v>
      </c>
      <c r="BV35" s="12">
        <v>25525</v>
      </c>
      <c r="BW35" s="12">
        <v>22804</v>
      </c>
      <c r="BX35" s="12">
        <v>18918</v>
      </c>
      <c r="BY35" s="12">
        <v>23317</v>
      </c>
      <c r="BZ35" s="12">
        <v>27356</v>
      </c>
      <c r="CA35" s="12">
        <v>25660</v>
      </c>
      <c r="CB35" s="12">
        <v>22162</v>
      </c>
      <c r="CC35" s="12">
        <v>31438</v>
      </c>
      <c r="CD35" s="12">
        <v>26572</v>
      </c>
      <c r="CE35" s="12">
        <v>23702</v>
      </c>
      <c r="CF35" s="12">
        <v>24799</v>
      </c>
      <c r="CG35" s="12">
        <v>18320</v>
      </c>
      <c r="CH35" s="12">
        <v>30416</v>
      </c>
      <c r="CI35" s="12">
        <v>33917</v>
      </c>
      <c r="CJ35" s="12">
        <v>38674</v>
      </c>
      <c r="CK35" s="12">
        <v>32132</v>
      </c>
      <c r="CL35" s="12">
        <v>30483</v>
      </c>
      <c r="CM35" s="12">
        <v>31775</v>
      </c>
      <c r="CN35" s="12">
        <v>33690</v>
      </c>
      <c r="CO35" s="12">
        <v>31265</v>
      </c>
      <c r="CP35" s="12">
        <v>26656</v>
      </c>
      <c r="CQ35" s="12">
        <v>28818</v>
      </c>
      <c r="CR35" s="12">
        <v>31985</v>
      </c>
      <c r="CS35" s="12">
        <v>29336</v>
      </c>
      <c r="CT35" s="12">
        <v>35867</v>
      </c>
      <c r="CU35" s="12">
        <v>37834</v>
      </c>
      <c r="CV35" s="12">
        <v>40314</v>
      </c>
      <c r="CW35" s="12">
        <v>41697</v>
      </c>
      <c r="CX35" s="12">
        <v>36508</v>
      </c>
      <c r="CY35" s="12">
        <v>30441</v>
      </c>
      <c r="CZ35" s="12">
        <v>37066</v>
      </c>
      <c r="DA35" s="12">
        <v>33430</v>
      </c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3403</v>
      </c>
      <c r="C36" s="12">
        <v>4694</v>
      </c>
      <c r="D36" s="12">
        <v>4040</v>
      </c>
      <c r="E36" s="12">
        <v>3666</v>
      </c>
      <c r="F36" s="12">
        <v>3179</v>
      </c>
      <c r="G36" s="12">
        <v>2226</v>
      </c>
      <c r="H36" s="12">
        <v>3229</v>
      </c>
      <c r="I36" s="12">
        <v>3151</v>
      </c>
      <c r="J36" s="12">
        <v>4640</v>
      </c>
      <c r="K36" s="12">
        <v>5703</v>
      </c>
      <c r="L36" s="12">
        <v>7734</v>
      </c>
      <c r="M36" s="12">
        <v>4302</v>
      </c>
      <c r="N36" s="12">
        <v>4358</v>
      </c>
      <c r="O36" s="12">
        <v>3223</v>
      </c>
      <c r="P36" s="12">
        <v>6750</v>
      </c>
      <c r="Q36" s="12">
        <v>8205</v>
      </c>
      <c r="R36" s="12">
        <v>8013</v>
      </c>
      <c r="S36" s="12">
        <v>7360</v>
      </c>
      <c r="T36" s="12">
        <v>7018</v>
      </c>
      <c r="U36" s="12">
        <v>5775</v>
      </c>
      <c r="V36" s="12">
        <v>5464</v>
      </c>
      <c r="W36" s="12">
        <v>5221</v>
      </c>
      <c r="X36" s="12">
        <v>11839</v>
      </c>
      <c r="Y36" s="12">
        <v>5485</v>
      </c>
      <c r="Z36" s="12">
        <v>8713</v>
      </c>
      <c r="AA36" s="12">
        <v>11069</v>
      </c>
      <c r="AB36" s="12">
        <v>6770</v>
      </c>
      <c r="AC36" s="12">
        <v>7932</v>
      </c>
      <c r="AD36" s="12">
        <v>10321</v>
      </c>
      <c r="AE36" s="12">
        <v>7788</v>
      </c>
      <c r="AF36" s="12">
        <v>11818</v>
      </c>
      <c r="AG36" s="12">
        <v>9336</v>
      </c>
      <c r="AH36" s="12">
        <v>6450</v>
      </c>
      <c r="AI36" s="12">
        <v>7458</v>
      </c>
      <c r="AJ36" s="12">
        <v>5839</v>
      </c>
      <c r="AK36" s="12">
        <v>8164</v>
      </c>
      <c r="AL36" s="12">
        <v>7846</v>
      </c>
      <c r="AM36" s="12">
        <v>9639</v>
      </c>
      <c r="AN36" s="12">
        <v>8742</v>
      </c>
      <c r="AO36" s="12">
        <v>7248</v>
      </c>
      <c r="AP36" s="12">
        <v>11895</v>
      </c>
      <c r="AQ36" s="12">
        <v>15427</v>
      </c>
      <c r="AR36" s="12">
        <v>11861</v>
      </c>
      <c r="AS36" s="12">
        <v>10749</v>
      </c>
      <c r="AT36" s="12">
        <v>18033</v>
      </c>
      <c r="AU36" s="12">
        <v>58729</v>
      </c>
      <c r="AV36" s="12">
        <v>57702</v>
      </c>
      <c r="AW36" s="12">
        <v>66555</v>
      </c>
      <c r="AX36" s="12">
        <v>36405</v>
      </c>
      <c r="AY36" s="12">
        <v>36405</v>
      </c>
      <c r="AZ36" s="12">
        <v>49579</v>
      </c>
      <c r="BA36" s="12">
        <v>14846</v>
      </c>
      <c r="BB36" s="12">
        <v>10398</v>
      </c>
      <c r="BC36" s="12">
        <v>5636</v>
      </c>
      <c r="BD36" s="12">
        <v>6538</v>
      </c>
      <c r="BE36" s="12">
        <v>11077</v>
      </c>
      <c r="BF36" s="12">
        <v>6169</v>
      </c>
      <c r="BG36" s="12">
        <v>4838</v>
      </c>
      <c r="BH36" s="12">
        <v>7826</v>
      </c>
      <c r="BI36" s="12">
        <v>4340</v>
      </c>
      <c r="BJ36" s="12">
        <v>5235.42</v>
      </c>
      <c r="BK36" s="12">
        <v>5235</v>
      </c>
      <c r="BL36" s="12">
        <v>4912</v>
      </c>
      <c r="BM36" s="12">
        <v>5693</v>
      </c>
      <c r="BN36" s="12">
        <v>5797</v>
      </c>
      <c r="BO36" s="12">
        <v>9840</v>
      </c>
      <c r="BP36" s="12">
        <v>8464</v>
      </c>
      <c r="BQ36" s="12">
        <v>6126</v>
      </c>
      <c r="BR36" s="12">
        <v>6126</v>
      </c>
      <c r="BS36" s="12">
        <v>6412</v>
      </c>
      <c r="BT36" s="12">
        <v>8328</v>
      </c>
      <c r="BU36" s="12">
        <v>7181</v>
      </c>
      <c r="BV36" s="12">
        <v>8055</v>
      </c>
      <c r="BW36" s="12">
        <v>6186</v>
      </c>
      <c r="BX36" s="12">
        <v>5877</v>
      </c>
      <c r="BY36" s="12">
        <v>8019</v>
      </c>
      <c r="BZ36" s="12">
        <v>9006</v>
      </c>
      <c r="CA36" s="12">
        <v>8970</v>
      </c>
      <c r="CB36" s="12">
        <v>10556</v>
      </c>
      <c r="CC36" s="12">
        <v>12214</v>
      </c>
      <c r="CD36" s="12">
        <v>15235</v>
      </c>
      <c r="CE36" s="12">
        <v>14409</v>
      </c>
      <c r="CF36" s="12">
        <v>32458</v>
      </c>
      <c r="CG36" s="12">
        <v>13877</v>
      </c>
      <c r="CH36" s="12">
        <v>14271</v>
      </c>
      <c r="CI36" s="12">
        <v>11741</v>
      </c>
      <c r="CJ36" s="12">
        <v>16039</v>
      </c>
      <c r="CK36" s="12">
        <v>13187</v>
      </c>
      <c r="CL36" s="12">
        <v>14692</v>
      </c>
      <c r="CM36" s="12">
        <v>14261</v>
      </c>
      <c r="CN36" s="12">
        <v>12784</v>
      </c>
      <c r="CO36" s="12">
        <v>13290</v>
      </c>
      <c r="CP36" s="12">
        <v>13464</v>
      </c>
      <c r="CQ36" s="12">
        <v>12798</v>
      </c>
      <c r="CR36" s="12">
        <v>13620</v>
      </c>
      <c r="CS36" s="12">
        <v>15045</v>
      </c>
      <c r="CT36" s="12">
        <v>17690</v>
      </c>
      <c r="CU36" s="12">
        <v>21124</v>
      </c>
      <c r="CV36" s="12">
        <v>21100</v>
      </c>
      <c r="CW36" s="12">
        <v>18959</v>
      </c>
      <c r="CX36" s="12">
        <v>18062</v>
      </c>
      <c r="CY36" s="12">
        <v>16408</v>
      </c>
      <c r="CZ36" s="12">
        <v>15920</v>
      </c>
      <c r="DA36" s="12">
        <v>15196</v>
      </c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2637</v>
      </c>
      <c r="C37" s="12">
        <v>3173</v>
      </c>
      <c r="D37" s="12">
        <v>1755</v>
      </c>
      <c r="E37" s="12">
        <v>2384</v>
      </c>
      <c r="F37" s="12">
        <v>2434</v>
      </c>
      <c r="G37" s="12">
        <v>3861</v>
      </c>
      <c r="H37" s="12">
        <v>4096</v>
      </c>
      <c r="I37" s="12">
        <v>3095</v>
      </c>
      <c r="J37" s="12">
        <v>1412</v>
      </c>
      <c r="K37" s="12">
        <v>3499</v>
      </c>
      <c r="L37" s="12">
        <v>3641</v>
      </c>
      <c r="M37" s="12">
        <v>2762</v>
      </c>
      <c r="N37" s="12">
        <v>3648</v>
      </c>
      <c r="O37" s="12">
        <v>6920</v>
      </c>
      <c r="P37" s="12">
        <v>3371</v>
      </c>
      <c r="Q37" s="12">
        <v>3290</v>
      </c>
      <c r="R37" s="12">
        <v>6396</v>
      </c>
      <c r="S37" s="12">
        <v>6785</v>
      </c>
      <c r="T37" s="12">
        <v>7339</v>
      </c>
      <c r="U37" s="12">
        <v>6031</v>
      </c>
      <c r="V37" s="12">
        <v>8805</v>
      </c>
      <c r="W37" s="12">
        <v>3505</v>
      </c>
      <c r="X37" s="12">
        <v>5067</v>
      </c>
      <c r="Y37" s="12">
        <v>6428</v>
      </c>
      <c r="Z37" s="12">
        <v>6793</v>
      </c>
      <c r="AA37" s="12">
        <v>6874</v>
      </c>
      <c r="AB37" s="12">
        <v>5283</v>
      </c>
      <c r="AC37" s="12">
        <v>5431</v>
      </c>
      <c r="AD37" s="12">
        <v>5751</v>
      </c>
      <c r="AE37" s="12">
        <v>6589</v>
      </c>
      <c r="AF37" s="12">
        <v>4299</v>
      </c>
      <c r="AG37" s="12">
        <v>6257</v>
      </c>
      <c r="AH37" s="12">
        <v>8052</v>
      </c>
      <c r="AI37" s="12">
        <v>6782</v>
      </c>
      <c r="AJ37" s="12">
        <v>8129</v>
      </c>
      <c r="AK37" s="12">
        <v>5204</v>
      </c>
      <c r="AL37" s="12">
        <v>5353</v>
      </c>
      <c r="AM37" s="12">
        <v>5926</v>
      </c>
      <c r="AN37" s="12">
        <v>5640</v>
      </c>
      <c r="AO37" s="12">
        <v>6892</v>
      </c>
      <c r="AP37" s="12">
        <v>5409</v>
      </c>
      <c r="AQ37" s="12">
        <v>6444</v>
      </c>
      <c r="AR37" s="12">
        <v>5623</v>
      </c>
      <c r="AS37" s="12">
        <v>6235</v>
      </c>
      <c r="AT37" s="12">
        <v>5646</v>
      </c>
      <c r="AU37" s="12">
        <v>1056</v>
      </c>
      <c r="AV37" s="12">
        <v>1062</v>
      </c>
      <c r="AW37" s="12">
        <v>1069</v>
      </c>
      <c r="AX37" s="12">
        <v>913</v>
      </c>
      <c r="AY37" s="12">
        <v>913</v>
      </c>
      <c r="AZ37" s="12">
        <v>733</v>
      </c>
      <c r="BA37" s="12">
        <v>6577</v>
      </c>
      <c r="BB37" s="12">
        <v>2644</v>
      </c>
      <c r="BC37" s="12">
        <v>2969</v>
      </c>
      <c r="BD37" s="12">
        <v>3690</v>
      </c>
      <c r="BE37" s="12">
        <v>2795</v>
      </c>
      <c r="BF37" s="12">
        <v>3174</v>
      </c>
      <c r="BG37" s="12">
        <v>2582</v>
      </c>
      <c r="BH37" s="12">
        <v>2890</v>
      </c>
      <c r="BI37" s="12">
        <v>2360</v>
      </c>
      <c r="BJ37" s="12">
        <v>2471.78</v>
      </c>
      <c r="BK37" s="12">
        <v>2471</v>
      </c>
      <c r="BL37" s="12">
        <v>2162</v>
      </c>
      <c r="BM37" s="12">
        <v>1173</v>
      </c>
      <c r="BN37" s="12">
        <v>1892</v>
      </c>
      <c r="BO37" s="12">
        <v>3939</v>
      </c>
      <c r="BP37" s="12">
        <v>3939</v>
      </c>
      <c r="BQ37" s="12">
        <v>3649</v>
      </c>
      <c r="BR37" s="12">
        <v>3649</v>
      </c>
      <c r="BS37" s="12">
        <v>2571</v>
      </c>
      <c r="BT37" s="12">
        <v>3136</v>
      </c>
      <c r="BU37" s="12">
        <v>2817</v>
      </c>
      <c r="BV37" s="12">
        <v>2125</v>
      </c>
      <c r="BW37" s="12">
        <v>2138</v>
      </c>
      <c r="BX37" s="12">
        <v>2665</v>
      </c>
      <c r="BY37" s="12">
        <v>3935</v>
      </c>
      <c r="BZ37" s="12">
        <v>4784</v>
      </c>
      <c r="CA37" s="12">
        <v>3969</v>
      </c>
      <c r="CB37" s="12">
        <v>6069</v>
      </c>
      <c r="CC37" s="12">
        <v>6699</v>
      </c>
      <c r="CD37" s="12">
        <v>9270</v>
      </c>
      <c r="CE37" s="12">
        <v>9186</v>
      </c>
      <c r="CF37" s="12">
        <v>4646</v>
      </c>
      <c r="CG37" s="12">
        <v>8066</v>
      </c>
      <c r="CH37" s="12">
        <v>7324</v>
      </c>
      <c r="CI37" s="12">
        <v>0</v>
      </c>
      <c r="CJ37" s="12">
        <v>7762.53</v>
      </c>
      <c r="CK37" s="12">
        <v>7583</v>
      </c>
      <c r="CL37" s="12">
        <v>7521</v>
      </c>
      <c r="CM37" s="12">
        <v>6855</v>
      </c>
      <c r="CN37" s="12">
        <v>8022</v>
      </c>
      <c r="CO37" s="12">
        <v>6676</v>
      </c>
      <c r="CP37" s="12">
        <v>8393</v>
      </c>
      <c r="CQ37" s="12">
        <v>7107</v>
      </c>
      <c r="CR37" s="12">
        <v>7588</v>
      </c>
      <c r="CS37" s="12">
        <v>8753</v>
      </c>
      <c r="CT37" s="12">
        <v>11596</v>
      </c>
      <c r="CU37" s="12">
        <v>13699</v>
      </c>
      <c r="CV37" s="12">
        <v>14067</v>
      </c>
      <c r="CW37" s="12">
        <v>11485</v>
      </c>
      <c r="CX37" s="12">
        <v>10641</v>
      </c>
      <c r="CY37" s="12">
        <v>10324</v>
      </c>
      <c r="CZ37" s="12">
        <v>9488</v>
      </c>
      <c r="DA37" s="12">
        <v>8833</v>
      </c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4192</v>
      </c>
      <c r="C38" s="12">
        <v>4771</v>
      </c>
      <c r="D38" s="12">
        <v>5623</v>
      </c>
      <c r="E38" s="12">
        <v>2724</v>
      </c>
      <c r="F38" s="12">
        <v>7820</v>
      </c>
      <c r="G38" s="12">
        <v>5005</v>
      </c>
      <c r="H38" s="12">
        <v>3062</v>
      </c>
      <c r="I38" s="12">
        <v>5674</v>
      </c>
      <c r="J38" s="12">
        <v>6982</v>
      </c>
      <c r="K38" s="12">
        <v>6801</v>
      </c>
      <c r="L38" s="12">
        <v>4713</v>
      </c>
      <c r="M38" s="12">
        <v>8026</v>
      </c>
      <c r="N38" s="12">
        <v>4045</v>
      </c>
      <c r="O38" s="12">
        <v>6680</v>
      </c>
      <c r="P38" s="12">
        <v>7610</v>
      </c>
      <c r="Q38" s="12">
        <v>6400</v>
      </c>
      <c r="R38" s="12">
        <v>8112</v>
      </c>
      <c r="S38" s="12">
        <v>6701</v>
      </c>
      <c r="T38" s="12">
        <v>6506</v>
      </c>
      <c r="U38" s="12">
        <v>9049</v>
      </c>
      <c r="V38" s="12">
        <v>14895</v>
      </c>
      <c r="W38" s="12">
        <v>13929</v>
      </c>
      <c r="X38" s="12">
        <v>8262</v>
      </c>
      <c r="Y38" s="12">
        <v>8773</v>
      </c>
      <c r="Z38" s="12">
        <v>5438</v>
      </c>
      <c r="AA38" s="12">
        <v>8824</v>
      </c>
      <c r="AB38" s="12">
        <v>7165</v>
      </c>
      <c r="AC38" s="12">
        <v>3761</v>
      </c>
      <c r="AD38" s="12">
        <v>13715</v>
      </c>
      <c r="AE38" s="12">
        <v>11173</v>
      </c>
      <c r="AF38" s="12">
        <v>13331</v>
      </c>
      <c r="AG38" s="12">
        <v>10550</v>
      </c>
      <c r="AH38" s="12">
        <v>11487</v>
      </c>
      <c r="AI38" s="12">
        <v>12419</v>
      </c>
      <c r="AJ38" s="12">
        <v>12750</v>
      </c>
      <c r="AK38" s="12">
        <v>13507</v>
      </c>
      <c r="AL38" s="12">
        <v>14809</v>
      </c>
      <c r="AM38" s="12">
        <v>15168</v>
      </c>
      <c r="AN38" s="12">
        <v>14988</v>
      </c>
      <c r="AO38" s="12">
        <v>15448</v>
      </c>
      <c r="AP38" s="12">
        <v>4958</v>
      </c>
      <c r="AQ38" s="12">
        <v>7065</v>
      </c>
      <c r="AR38" s="12">
        <v>6634</v>
      </c>
      <c r="AS38" s="12">
        <v>6977</v>
      </c>
      <c r="AT38" s="12">
        <v>6121</v>
      </c>
      <c r="AU38" s="12">
        <v>1320</v>
      </c>
      <c r="AV38" s="12">
        <v>1158</v>
      </c>
      <c r="AW38" s="12">
        <v>1303</v>
      </c>
      <c r="AX38" s="12">
        <v>1127</v>
      </c>
      <c r="AY38" s="12">
        <v>1127</v>
      </c>
      <c r="AZ38" s="12">
        <v>713</v>
      </c>
      <c r="BA38" s="12">
        <v>9063</v>
      </c>
      <c r="BB38" s="12">
        <v>4502</v>
      </c>
      <c r="BC38" s="12">
        <v>5335</v>
      </c>
      <c r="BD38" s="12">
        <v>3681</v>
      </c>
      <c r="BE38" s="12">
        <v>4253</v>
      </c>
      <c r="BF38" s="12">
        <v>5010</v>
      </c>
      <c r="BG38" s="12">
        <v>3433</v>
      </c>
      <c r="BH38" s="12">
        <v>3430</v>
      </c>
      <c r="BI38" s="12">
        <v>3132</v>
      </c>
      <c r="BJ38" s="12">
        <v>2687.45</v>
      </c>
      <c r="BK38" s="12">
        <v>2687</v>
      </c>
      <c r="BL38" s="12">
        <v>3622</v>
      </c>
      <c r="BM38" s="12">
        <v>2335</v>
      </c>
      <c r="BN38" s="12">
        <v>1511</v>
      </c>
      <c r="BO38" s="12">
        <v>2026</v>
      </c>
      <c r="BP38" s="12">
        <v>2026</v>
      </c>
      <c r="BQ38" s="12">
        <v>2051</v>
      </c>
      <c r="BR38" s="12">
        <v>2051</v>
      </c>
      <c r="BS38" s="12">
        <v>1211</v>
      </c>
      <c r="BT38" s="12">
        <v>3075</v>
      </c>
      <c r="BU38" s="12">
        <v>1886</v>
      </c>
      <c r="BV38" s="12">
        <v>1848</v>
      </c>
      <c r="BW38" s="12">
        <v>2481</v>
      </c>
      <c r="BX38" s="12">
        <v>2389</v>
      </c>
      <c r="BY38" s="12">
        <v>2556</v>
      </c>
      <c r="BZ38" s="12">
        <v>5682</v>
      </c>
      <c r="CA38" s="12">
        <v>3777</v>
      </c>
      <c r="CB38" s="12">
        <v>5183</v>
      </c>
      <c r="CC38" s="12">
        <v>6114</v>
      </c>
      <c r="CD38" s="12">
        <v>9191</v>
      </c>
      <c r="CE38" s="12">
        <v>7529</v>
      </c>
      <c r="CF38" s="12">
        <v>6123</v>
      </c>
      <c r="CG38" s="12">
        <v>8349</v>
      </c>
      <c r="CH38" s="12">
        <v>7144</v>
      </c>
      <c r="CI38" s="12">
        <v>0</v>
      </c>
      <c r="CJ38" s="12">
        <v>7211.59</v>
      </c>
      <c r="CK38" s="12">
        <v>8013</v>
      </c>
      <c r="CL38" s="12">
        <v>9129</v>
      </c>
      <c r="CM38" s="12">
        <v>2972</v>
      </c>
      <c r="CN38" s="12">
        <v>6342</v>
      </c>
      <c r="CO38" s="12">
        <v>5126</v>
      </c>
      <c r="CP38" s="12">
        <v>7184</v>
      </c>
      <c r="CQ38" s="12">
        <v>7473</v>
      </c>
      <c r="CR38" s="12">
        <v>5742</v>
      </c>
      <c r="CS38" s="12">
        <v>8479</v>
      </c>
      <c r="CT38" s="12">
        <v>12966</v>
      </c>
      <c r="CU38" s="12">
        <v>17116</v>
      </c>
      <c r="CV38" s="12">
        <v>17751</v>
      </c>
      <c r="CW38" s="12">
        <v>16459</v>
      </c>
      <c r="CX38" s="12">
        <v>14225</v>
      </c>
      <c r="CY38" s="12">
        <v>14308</v>
      </c>
      <c r="CZ38" s="12">
        <v>12295</v>
      </c>
      <c r="DA38" s="12">
        <v>9311</v>
      </c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2417</v>
      </c>
      <c r="C39" s="12">
        <v>2069</v>
      </c>
      <c r="D39" s="12">
        <v>1860</v>
      </c>
      <c r="E39" s="12">
        <v>0</v>
      </c>
      <c r="F39" s="12">
        <v>818</v>
      </c>
      <c r="G39" s="12">
        <v>2737</v>
      </c>
      <c r="H39" s="12">
        <v>3173</v>
      </c>
      <c r="I39" s="12">
        <v>2312</v>
      </c>
      <c r="J39" s="12">
        <v>3253</v>
      </c>
      <c r="K39" s="12">
        <v>3805</v>
      </c>
      <c r="L39" s="12">
        <v>4859</v>
      </c>
      <c r="M39" s="12">
        <v>2431</v>
      </c>
      <c r="N39" s="12">
        <v>2968</v>
      </c>
      <c r="O39" s="12">
        <v>5548</v>
      </c>
      <c r="P39" s="12">
        <v>2466</v>
      </c>
      <c r="Q39" s="12">
        <v>4581</v>
      </c>
      <c r="R39" s="12">
        <v>5750</v>
      </c>
      <c r="S39" s="12">
        <v>6242</v>
      </c>
      <c r="T39" s="12">
        <v>10410</v>
      </c>
      <c r="U39" s="12">
        <v>5592</v>
      </c>
      <c r="V39" s="12">
        <v>6791</v>
      </c>
      <c r="W39" s="12">
        <v>11066</v>
      </c>
      <c r="X39" s="12">
        <v>12384</v>
      </c>
      <c r="Y39" s="12">
        <v>5506</v>
      </c>
      <c r="Z39" s="12">
        <v>6082</v>
      </c>
      <c r="AA39" s="12">
        <v>3923</v>
      </c>
      <c r="AB39" s="12">
        <v>6676</v>
      </c>
      <c r="AC39" s="12">
        <v>8815</v>
      </c>
      <c r="AD39" s="12">
        <v>4952</v>
      </c>
      <c r="AE39" s="12">
        <v>8367</v>
      </c>
      <c r="AF39" s="12">
        <v>1386</v>
      </c>
      <c r="AG39" s="12">
        <v>1340</v>
      </c>
      <c r="AH39" s="12">
        <v>1321</v>
      </c>
      <c r="AI39" s="12">
        <v>2928</v>
      </c>
      <c r="AJ39" s="12">
        <v>6040</v>
      </c>
      <c r="AK39" s="12">
        <v>4386</v>
      </c>
      <c r="AL39" s="12">
        <v>3849</v>
      </c>
      <c r="AM39" s="12">
        <v>1128</v>
      </c>
      <c r="AN39" s="12">
        <v>2489</v>
      </c>
      <c r="AO39" s="12">
        <v>0</v>
      </c>
      <c r="AP39" s="12">
        <v>654</v>
      </c>
      <c r="AQ39" s="12">
        <v>406</v>
      </c>
      <c r="AR39" s="12">
        <v>1061</v>
      </c>
      <c r="AS39" s="12">
        <v>2580</v>
      </c>
      <c r="AT39" s="12">
        <v>447</v>
      </c>
      <c r="AU39" s="12">
        <v>102</v>
      </c>
      <c r="AV39" s="12">
        <v>46</v>
      </c>
      <c r="AW39" s="12">
        <v>0</v>
      </c>
      <c r="AX39" s="12">
        <v>0</v>
      </c>
      <c r="AY39" s="12">
        <v>0</v>
      </c>
      <c r="AZ39" s="12">
        <v>0</v>
      </c>
      <c r="BA39" s="12">
        <v>3882</v>
      </c>
      <c r="BB39" s="12">
        <v>1929</v>
      </c>
      <c r="BC39" s="12">
        <v>2749</v>
      </c>
      <c r="BD39" s="12">
        <v>1406</v>
      </c>
      <c r="BE39" s="12">
        <v>1556</v>
      </c>
      <c r="BF39" s="12">
        <v>1962</v>
      </c>
      <c r="BG39" s="12">
        <v>1146</v>
      </c>
      <c r="BH39" s="12">
        <v>1506</v>
      </c>
      <c r="BI39" s="12">
        <v>915</v>
      </c>
      <c r="BJ39" s="12">
        <v>900.8</v>
      </c>
      <c r="BK39" s="12">
        <v>901</v>
      </c>
      <c r="BL39" s="12">
        <v>1480</v>
      </c>
      <c r="BM39" s="12">
        <v>1375</v>
      </c>
      <c r="BN39" s="12">
        <v>1140</v>
      </c>
      <c r="BO39" s="12">
        <v>1567</v>
      </c>
      <c r="BP39" s="12">
        <v>1567</v>
      </c>
      <c r="BQ39" s="12">
        <v>0</v>
      </c>
      <c r="BR39" s="12">
        <v>0</v>
      </c>
      <c r="BS39" s="12">
        <v>652</v>
      </c>
      <c r="BT39" s="12">
        <v>932</v>
      </c>
      <c r="BU39" s="12">
        <v>476</v>
      </c>
      <c r="BV39" s="12">
        <v>364</v>
      </c>
      <c r="BW39" s="12">
        <v>221</v>
      </c>
      <c r="BX39" s="12">
        <v>79</v>
      </c>
      <c r="BY39" s="12">
        <v>0</v>
      </c>
      <c r="BZ39" s="12">
        <v>681</v>
      </c>
      <c r="CA39" s="12">
        <v>839</v>
      </c>
      <c r="CB39" s="12">
        <v>777</v>
      </c>
      <c r="CC39" s="12">
        <v>1392</v>
      </c>
      <c r="CD39" s="12">
        <v>653</v>
      </c>
      <c r="CE39" s="12">
        <v>412</v>
      </c>
      <c r="CF39" s="12">
        <v>362</v>
      </c>
      <c r="CG39" s="12">
        <v>0</v>
      </c>
      <c r="CH39" s="12">
        <v>751</v>
      </c>
      <c r="CI39" s="12">
        <v>7723</v>
      </c>
      <c r="CJ39" s="12">
        <v>1261.32</v>
      </c>
      <c r="CK39" s="12">
        <v>1179</v>
      </c>
      <c r="CL39" s="12">
        <v>1530</v>
      </c>
      <c r="CM39" s="12">
        <v>761</v>
      </c>
      <c r="CN39" s="12">
        <v>512</v>
      </c>
      <c r="CO39" s="12">
        <v>1108</v>
      </c>
      <c r="CP39" s="12">
        <v>1108</v>
      </c>
      <c r="CQ39" s="12">
        <v>1700</v>
      </c>
      <c r="CR39" s="12">
        <v>727</v>
      </c>
      <c r="CS39" s="12">
        <v>986</v>
      </c>
      <c r="CT39" s="12">
        <v>980</v>
      </c>
      <c r="CU39" s="12">
        <v>3668</v>
      </c>
      <c r="CV39" s="12">
        <v>4304</v>
      </c>
      <c r="CW39" s="12">
        <v>5161</v>
      </c>
      <c r="CX39" s="12">
        <v>3789</v>
      </c>
      <c r="CY39" s="12">
        <v>3268</v>
      </c>
      <c r="CZ39" s="12">
        <v>4065</v>
      </c>
      <c r="DA39" s="12">
        <v>2862</v>
      </c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1" spans="1:105" s="1" customFormat="1" ht="12.75">
      <c r="A41" s="1" t="s">
        <v>19</v>
      </c>
      <c r="B41" s="1">
        <v>392</v>
      </c>
      <c r="C41" s="1">
        <v>392</v>
      </c>
      <c r="D41" s="1">
        <v>392</v>
      </c>
      <c r="E41" s="1">
        <v>392</v>
      </c>
      <c r="F41" s="1">
        <v>392</v>
      </c>
      <c r="G41" s="1">
        <v>392</v>
      </c>
      <c r="H41" s="1">
        <v>392</v>
      </c>
      <c r="I41" s="1">
        <v>392</v>
      </c>
      <c r="J41" s="1">
        <v>392</v>
      </c>
      <c r="K41" s="1">
        <v>392</v>
      </c>
      <c r="L41" s="1">
        <v>392</v>
      </c>
      <c r="M41" s="1">
        <v>392</v>
      </c>
      <c r="N41" s="1">
        <v>392</v>
      </c>
      <c r="O41" s="1">
        <v>392</v>
      </c>
      <c r="P41" s="1">
        <v>392</v>
      </c>
      <c r="Q41" s="1">
        <v>392</v>
      </c>
      <c r="R41" s="1">
        <v>392</v>
      </c>
      <c r="S41" s="1">
        <v>392</v>
      </c>
      <c r="T41" s="1">
        <v>392</v>
      </c>
      <c r="U41" s="1">
        <v>392</v>
      </c>
      <c r="V41" s="1">
        <v>392</v>
      </c>
      <c r="W41" s="1">
        <v>392</v>
      </c>
      <c r="X41" s="1">
        <v>392</v>
      </c>
      <c r="Y41" s="1">
        <v>392</v>
      </c>
      <c r="Z41" s="1">
        <v>392</v>
      </c>
      <c r="AA41" s="1">
        <v>392</v>
      </c>
      <c r="AB41" s="1">
        <v>392</v>
      </c>
      <c r="AC41" s="1">
        <v>392</v>
      </c>
      <c r="AD41" s="1">
        <v>392</v>
      </c>
      <c r="AE41" s="1">
        <v>392</v>
      </c>
      <c r="AF41" s="1">
        <v>392</v>
      </c>
      <c r="AG41" s="1">
        <v>392</v>
      </c>
      <c r="AH41" s="1">
        <v>392</v>
      </c>
      <c r="AI41" s="1">
        <v>392</v>
      </c>
      <c r="AJ41" s="1">
        <v>392</v>
      </c>
      <c r="AK41" s="1">
        <v>392</v>
      </c>
      <c r="AL41" s="1">
        <v>392</v>
      </c>
      <c r="AM41" s="1">
        <v>392</v>
      </c>
      <c r="AN41" s="1">
        <v>392</v>
      </c>
      <c r="AO41" s="1">
        <v>392</v>
      </c>
      <c r="AP41" s="1">
        <v>392</v>
      </c>
      <c r="AQ41" s="1">
        <v>392</v>
      </c>
      <c r="AR41" s="1">
        <v>392</v>
      </c>
      <c r="AS41" s="1">
        <v>392</v>
      </c>
      <c r="AT41" s="1">
        <v>392</v>
      </c>
      <c r="AU41" s="1">
        <v>392</v>
      </c>
      <c r="AV41" s="1">
        <v>392</v>
      </c>
      <c r="AW41" s="1">
        <v>392</v>
      </c>
      <c r="AX41" s="1">
        <v>392</v>
      </c>
      <c r="AY41" s="1">
        <v>392</v>
      </c>
      <c r="AZ41" s="1">
        <v>392</v>
      </c>
      <c r="BA41" s="1">
        <v>392</v>
      </c>
      <c r="BB41" s="1">
        <v>392</v>
      </c>
      <c r="BC41" s="1">
        <v>392</v>
      </c>
      <c r="BD41" s="1">
        <v>392</v>
      </c>
      <c r="BE41" s="1">
        <v>392</v>
      </c>
      <c r="BF41" s="1">
        <v>392</v>
      </c>
      <c r="BG41" s="1">
        <v>279</v>
      </c>
      <c r="BH41" s="1">
        <v>279</v>
      </c>
      <c r="BI41" s="1">
        <v>279</v>
      </c>
      <c r="BJ41" s="1">
        <v>279</v>
      </c>
      <c r="BK41" s="1">
        <v>279</v>
      </c>
      <c r="BL41" s="1">
        <v>279</v>
      </c>
      <c r="BM41" s="1">
        <v>279</v>
      </c>
      <c r="BN41" s="1">
        <v>279</v>
      </c>
      <c r="BO41" s="1">
        <v>279</v>
      </c>
      <c r="BP41" s="1">
        <v>279</v>
      </c>
      <c r="BQ41" s="1">
        <v>279</v>
      </c>
      <c r="BR41" s="1">
        <v>279</v>
      </c>
      <c r="BS41" s="1">
        <v>279</v>
      </c>
      <c r="BT41" s="1">
        <v>279</v>
      </c>
      <c r="BU41" s="1">
        <v>279</v>
      </c>
      <c r="BV41" s="1">
        <v>279</v>
      </c>
      <c r="BW41" s="1">
        <v>279</v>
      </c>
      <c r="BX41" s="1">
        <v>279</v>
      </c>
      <c r="BY41" s="1">
        <v>279</v>
      </c>
      <c r="BZ41" s="1">
        <v>279</v>
      </c>
      <c r="CA41" s="1">
        <v>279</v>
      </c>
      <c r="CB41" s="1">
        <v>279</v>
      </c>
      <c r="CC41" s="1">
        <v>279</v>
      </c>
      <c r="CD41" s="1">
        <v>279</v>
      </c>
      <c r="CE41" s="1">
        <v>279</v>
      </c>
      <c r="CF41" s="1">
        <v>279</v>
      </c>
      <c r="CG41" s="1">
        <v>279</v>
      </c>
      <c r="CH41" s="1">
        <v>280</v>
      </c>
      <c r="CI41" s="1">
        <v>280</v>
      </c>
      <c r="CJ41" s="1">
        <v>280</v>
      </c>
      <c r="CK41" s="1">
        <v>280</v>
      </c>
      <c r="CL41" s="1">
        <v>280</v>
      </c>
      <c r="CM41" s="1">
        <v>280</v>
      </c>
      <c r="CN41" s="1">
        <v>280</v>
      </c>
      <c r="CO41" s="1">
        <v>280</v>
      </c>
      <c r="CP41" s="1">
        <v>280</v>
      </c>
      <c r="CQ41" s="1">
        <v>280</v>
      </c>
      <c r="CR41" s="1">
        <v>280</v>
      </c>
      <c r="CS41" s="1">
        <v>280</v>
      </c>
      <c r="CT41" s="1">
        <v>280</v>
      </c>
      <c r="CU41" s="1">
        <v>280</v>
      </c>
      <c r="CV41" s="1">
        <v>280</v>
      </c>
      <c r="CW41" s="1">
        <v>278</v>
      </c>
      <c r="CX41" s="1">
        <v>278</v>
      </c>
      <c r="CY41" s="1">
        <v>278</v>
      </c>
      <c r="CZ41" s="1">
        <v>278</v>
      </c>
      <c r="DA41" s="1">
        <v>278</v>
      </c>
    </row>
    <row r="42" spans="1:105" s="1" customFormat="1" ht="12.75">
      <c r="A42" s="1" t="s">
        <v>20</v>
      </c>
      <c r="B42" s="1">
        <v>5</v>
      </c>
      <c r="C42" s="1">
        <v>8</v>
      </c>
      <c r="D42" s="1">
        <v>10</v>
      </c>
      <c r="E42" s="1">
        <v>11</v>
      </c>
      <c r="F42" s="1">
        <v>6</v>
      </c>
      <c r="G42" s="1">
        <v>5</v>
      </c>
      <c r="H42" s="1">
        <v>17</v>
      </c>
      <c r="I42" s="1">
        <v>10</v>
      </c>
      <c r="J42" s="1">
        <v>15</v>
      </c>
      <c r="K42" s="1">
        <v>16</v>
      </c>
      <c r="L42" s="1">
        <v>12</v>
      </c>
      <c r="M42" s="1">
        <v>6</v>
      </c>
      <c r="N42" s="1">
        <v>12</v>
      </c>
      <c r="O42" s="1">
        <v>12</v>
      </c>
      <c r="P42" s="1">
        <v>29</v>
      </c>
      <c r="Q42" s="1">
        <v>29</v>
      </c>
      <c r="R42" s="1">
        <v>13</v>
      </c>
      <c r="S42" s="1">
        <v>17</v>
      </c>
      <c r="T42" s="1">
        <v>16</v>
      </c>
      <c r="U42" s="1">
        <v>20</v>
      </c>
      <c r="V42" s="1">
        <v>20</v>
      </c>
      <c r="W42" s="1">
        <v>23</v>
      </c>
      <c r="X42" s="1">
        <v>32</v>
      </c>
      <c r="Y42" s="1">
        <v>24</v>
      </c>
      <c r="Z42" s="1">
        <v>14</v>
      </c>
      <c r="AA42" s="1">
        <v>18</v>
      </c>
      <c r="AB42" s="1">
        <v>35</v>
      </c>
      <c r="AC42" s="1">
        <v>21</v>
      </c>
      <c r="AD42" s="1">
        <v>16</v>
      </c>
      <c r="AE42" s="1">
        <v>25</v>
      </c>
      <c r="AF42" s="1">
        <v>27</v>
      </c>
      <c r="AG42" s="1">
        <v>22</v>
      </c>
      <c r="AH42" s="1">
        <v>21</v>
      </c>
      <c r="AI42" s="1">
        <v>15</v>
      </c>
      <c r="AJ42" s="1">
        <v>26</v>
      </c>
      <c r="AK42" s="1">
        <v>21</v>
      </c>
      <c r="AL42" s="1">
        <v>19</v>
      </c>
      <c r="AM42" s="1">
        <v>19</v>
      </c>
      <c r="AN42" s="1">
        <v>17</v>
      </c>
      <c r="AO42" s="1">
        <v>18</v>
      </c>
      <c r="AP42" s="1">
        <v>21</v>
      </c>
      <c r="AQ42" s="1">
        <v>24</v>
      </c>
      <c r="AR42" s="1">
        <v>10</v>
      </c>
      <c r="AS42" s="1">
        <v>10</v>
      </c>
      <c r="AT42" s="1">
        <v>11</v>
      </c>
      <c r="AU42" s="1">
        <v>11</v>
      </c>
      <c r="AV42" s="1">
        <v>16</v>
      </c>
      <c r="AW42" s="1">
        <v>16</v>
      </c>
      <c r="AX42" s="1">
        <v>16</v>
      </c>
      <c r="AY42" s="1">
        <v>16</v>
      </c>
      <c r="AZ42" s="1">
        <v>17</v>
      </c>
      <c r="BA42" s="1">
        <v>17</v>
      </c>
      <c r="BB42" s="1">
        <v>18</v>
      </c>
      <c r="BC42" s="1">
        <v>26</v>
      </c>
      <c r="BD42" s="1">
        <v>22</v>
      </c>
      <c r="BE42" s="1">
        <v>15</v>
      </c>
      <c r="BF42" s="1">
        <v>21</v>
      </c>
      <c r="BG42" s="1">
        <v>9</v>
      </c>
      <c r="BH42" s="1">
        <v>10</v>
      </c>
      <c r="BI42" s="1">
        <v>10</v>
      </c>
      <c r="BJ42" s="1">
        <v>8</v>
      </c>
      <c r="BK42" s="1">
        <v>4</v>
      </c>
      <c r="BL42" s="1">
        <v>2</v>
      </c>
      <c r="BM42" s="1">
        <v>2</v>
      </c>
      <c r="BN42" s="1">
        <v>2</v>
      </c>
      <c r="BO42" s="1">
        <v>3</v>
      </c>
      <c r="BP42" s="1">
        <v>2</v>
      </c>
      <c r="BQ42" s="1">
        <v>2</v>
      </c>
      <c r="BR42" s="1">
        <v>2</v>
      </c>
      <c r="BS42" s="1">
        <v>4</v>
      </c>
      <c r="BT42" s="1">
        <v>4</v>
      </c>
      <c r="BU42" s="1">
        <v>5</v>
      </c>
      <c r="BV42" s="1">
        <v>5</v>
      </c>
      <c r="BW42" s="1">
        <v>5</v>
      </c>
      <c r="BX42" s="1">
        <v>5</v>
      </c>
      <c r="BY42" s="1">
        <v>2</v>
      </c>
      <c r="BZ42" s="1">
        <v>3</v>
      </c>
      <c r="CA42" s="1">
        <v>3</v>
      </c>
      <c r="CB42" s="1">
        <v>2</v>
      </c>
      <c r="CC42" s="1">
        <v>6</v>
      </c>
      <c r="CD42" s="1">
        <v>3</v>
      </c>
      <c r="CE42" s="1">
        <v>3</v>
      </c>
      <c r="CF42" s="1">
        <v>3</v>
      </c>
      <c r="CG42" s="1">
        <v>2</v>
      </c>
      <c r="CH42" s="1">
        <v>10</v>
      </c>
      <c r="CI42" s="1">
        <v>16</v>
      </c>
      <c r="CJ42" s="1">
        <v>8</v>
      </c>
      <c r="CK42" s="1">
        <v>6</v>
      </c>
      <c r="CL42" s="1">
        <v>11</v>
      </c>
      <c r="CM42" s="1">
        <v>9</v>
      </c>
      <c r="CN42" s="1">
        <v>12</v>
      </c>
      <c r="CO42" s="1">
        <v>11</v>
      </c>
      <c r="CP42" s="1">
        <v>11</v>
      </c>
      <c r="CQ42" s="1">
        <v>7</v>
      </c>
      <c r="CR42" s="1">
        <v>14</v>
      </c>
      <c r="CS42" s="1">
        <v>5</v>
      </c>
      <c r="CT42" s="1">
        <v>3</v>
      </c>
      <c r="CU42" s="1">
        <v>3</v>
      </c>
      <c r="CV42" s="1">
        <v>3</v>
      </c>
      <c r="CW42" s="1">
        <v>11</v>
      </c>
      <c r="CX42" s="1">
        <v>16</v>
      </c>
      <c r="CY42" s="1">
        <v>9</v>
      </c>
      <c r="CZ42" s="1">
        <v>11</v>
      </c>
      <c r="DA42" s="1">
        <v>5</v>
      </c>
    </row>
    <row r="43" spans="1:105" s="1" customFormat="1" ht="12.75">
      <c r="A43" s="1" t="s">
        <v>21</v>
      </c>
      <c r="B43" s="1">
        <v>1</v>
      </c>
      <c r="C43" s="1">
        <v>1</v>
      </c>
      <c r="D43" s="1">
        <v>1</v>
      </c>
      <c r="E43" s="1">
        <v>2</v>
      </c>
      <c r="F43" s="1">
        <v>6</v>
      </c>
      <c r="G43" s="1">
        <v>6</v>
      </c>
      <c r="H43" s="1">
        <v>2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</v>
      </c>
      <c r="P43" s="1">
        <v>2</v>
      </c>
      <c r="Q43" s="1">
        <v>9</v>
      </c>
      <c r="R43" s="1">
        <v>11</v>
      </c>
      <c r="S43" s="1">
        <v>5</v>
      </c>
      <c r="T43" s="1">
        <v>0</v>
      </c>
      <c r="U43" s="1">
        <v>2</v>
      </c>
      <c r="V43" s="1">
        <v>3</v>
      </c>
      <c r="W43" s="1">
        <v>6</v>
      </c>
      <c r="X43" s="1">
        <v>10</v>
      </c>
      <c r="Y43" s="1">
        <v>17</v>
      </c>
      <c r="Z43" s="1">
        <v>20</v>
      </c>
      <c r="AA43" s="1">
        <v>12</v>
      </c>
      <c r="AB43" s="1">
        <v>10</v>
      </c>
      <c r="AC43" s="1">
        <v>12</v>
      </c>
      <c r="AD43" s="1">
        <v>16</v>
      </c>
      <c r="AE43" s="1">
        <v>17</v>
      </c>
      <c r="AF43" s="1">
        <v>19</v>
      </c>
      <c r="AG43" s="1">
        <v>15</v>
      </c>
      <c r="AH43" s="1">
        <v>19</v>
      </c>
      <c r="AI43" s="1">
        <v>24</v>
      </c>
      <c r="AJ43" s="1">
        <v>27</v>
      </c>
      <c r="AK43" s="1">
        <v>34</v>
      </c>
      <c r="AL43" s="1">
        <v>35</v>
      </c>
      <c r="AM43" s="1">
        <v>41</v>
      </c>
      <c r="AN43" s="1">
        <v>37</v>
      </c>
      <c r="AO43" s="1">
        <v>33</v>
      </c>
      <c r="AP43" s="1">
        <v>33</v>
      </c>
      <c r="AQ43" s="1">
        <v>30</v>
      </c>
      <c r="AR43" s="1">
        <v>32</v>
      </c>
      <c r="AS43" s="1">
        <v>30</v>
      </c>
      <c r="AT43" s="1">
        <v>30</v>
      </c>
      <c r="AU43" s="1">
        <v>31</v>
      </c>
      <c r="AV43" s="1">
        <v>28</v>
      </c>
      <c r="AW43" s="1">
        <v>28</v>
      </c>
      <c r="AX43" s="1">
        <v>28</v>
      </c>
      <c r="AY43" s="1">
        <v>28</v>
      </c>
      <c r="AZ43" s="1">
        <v>27</v>
      </c>
      <c r="BA43" s="1">
        <v>27</v>
      </c>
      <c r="BB43" s="1">
        <v>26</v>
      </c>
      <c r="BC43" s="1">
        <v>18</v>
      </c>
      <c r="BD43" s="1">
        <v>19</v>
      </c>
      <c r="BE43" s="1">
        <v>20</v>
      </c>
      <c r="BF43" s="1">
        <v>21</v>
      </c>
      <c r="BG43" s="1">
        <v>5</v>
      </c>
      <c r="BH43" s="1">
        <v>1</v>
      </c>
      <c r="BI43" s="1">
        <v>1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3</v>
      </c>
      <c r="BQ43" s="1">
        <v>3</v>
      </c>
      <c r="BR43" s="1">
        <v>3</v>
      </c>
      <c r="BS43" s="1">
        <v>3</v>
      </c>
      <c r="BT43" s="1">
        <v>3</v>
      </c>
      <c r="BU43" s="1">
        <v>3</v>
      </c>
      <c r="BV43" s="1">
        <v>3</v>
      </c>
      <c r="BW43" s="1">
        <v>3</v>
      </c>
      <c r="BX43" s="1">
        <v>3</v>
      </c>
      <c r="BY43" s="1">
        <v>3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1</v>
      </c>
      <c r="CJ43" s="1">
        <v>0</v>
      </c>
      <c r="CK43" s="1">
        <v>0</v>
      </c>
      <c r="CL43" s="1">
        <v>0</v>
      </c>
      <c r="CM43" s="1">
        <v>1</v>
      </c>
      <c r="CN43" s="1">
        <v>0</v>
      </c>
      <c r="CO43" s="1">
        <v>0</v>
      </c>
      <c r="CP43" s="1">
        <v>0</v>
      </c>
      <c r="CQ43" s="1">
        <v>2</v>
      </c>
      <c r="CR43" s="1">
        <v>2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</row>
    <row r="44" s="1" customFormat="1" ht="12.75"/>
    <row r="45" spans="1:105" s="13" customFormat="1" ht="12.75">
      <c r="A45" s="13" t="s">
        <v>27</v>
      </c>
      <c r="B45" s="13">
        <f>ROUND(B43/B41,2)</f>
        <v>0</v>
      </c>
      <c r="C45" s="13">
        <f aca="true" t="shared" si="16" ref="C45:AT45">ROUND(C43/C41,2)</f>
        <v>0</v>
      </c>
      <c r="D45" s="13">
        <f t="shared" si="16"/>
        <v>0</v>
      </c>
      <c r="E45" s="13">
        <f t="shared" si="16"/>
        <v>0.01</v>
      </c>
      <c r="F45" s="13">
        <f t="shared" si="16"/>
        <v>0.02</v>
      </c>
      <c r="G45" s="13">
        <f t="shared" si="16"/>
        <v>0.02</v>
      </c>
      <c r="H45" s="13">
        <f t="shared" si="16"/>
        <v>0.01</v>
      </c>
      <c r="I45" s="13">
        <f t="shared" si="16"/>
        <v>0</v>
      </c>
      <c r="J45" s="13">
        <f t="shared" si="16"/>
        <v>0</v>
      </c>
      <c r="K45" s="13">
        <f t="shared" si="16"/>
        <v>0</v>
      </c>
      <c r="L45" s="13">
        <f t="shared" si="16"/>
        <v>0</v>
      </c>
      <c r="M45" s="13">
        <f t="shared" si="16"/>
        <v>0</v>
      </c>
      <c r="N45" s="13">
        <f t="shared" si="16"/>
        <v>0</v>
      </c>
      <c r="O45" s="13">
        <f t="shared" si="16"/>
        <v>0</v>
      </c>
      <c r="P45" s="13">
        <f t="shared" si="16"/>
        <v>0.01</v>
      </c>
      <c r="Q45" s="13">
        <f t="shared" si="16"/>
        <v>0.02</v>
      </c>
      <c r="R45" s="13">
        <f t="shared" si="16"/>
        <v>0.03</v>
      </c>
      <c r="S45" s="13">
        <f t="shared" si="16"/>
        <v>0.01</v>
      </c>
      <c r="T45" s="13">
        <f t="shared" si="16"/>
        <v>0</v>
      </c>
      <c r="U45" s="13">
        <f t="shared" si="16"/>
        <v>0.01</v>
      </c>
      <c r="V45" s="13">
        <f t="shared" si="16"/>
        <v>0.01</v>
      </c>
      <c r="W45" s="13">
        <f t="shared" si="16"/>
        <v>0.02</v>
      </c>
      <c r="X45" s="13">
        <f t="shared" si="16"/>
        <v>0.03</v>
      </c>
      <c r="Y45" s="13">
        <f t="shared" si="16"/>
        <v>0.04</v>
      </c>
      <c r="Z45" s="13">
        <f t="shared" si="16"/>
        <v>0.05</v>
      </c>
      <c r="AA45" s="13">
        <f t="shared" si="16"/>
        <v>0.03</v>
      </c>
      <c r="AB45" s="13">
        <f t="shared" si="16"/>
        <v>0.03</v>
      </c>
      <c r="AC45" s="13">
        <f t="shared" si="16"/>
        <v>0.03</v>
      </c>
      <c r="AD45" s="13">
        <f t="shared" si="16"/>
        <v>0.04</v>
      </c>
      <c r="AE45" s="13">
        <f t="shared" si="16"/>
        <v>0.04</v>
      </c>
      <c r="AF45" s="13">
        <f t="shared" si="16"/>
        <v>0.05</v>
      </c>
      <c r="AG45" s="13">
        <f t="shared" si="16"/>
        <v>0.04</v>
      </c>
      <c r="AH45" s="13">
        <f t="shared" si="16"/>
        <v>0.05</v>
      </c>
      <c r="AI45" s="13">
        <f t="shared" si="16"/>
        <v>0.06</v>
      </c>
      <c r="AJ45" s="13">
        <f t="shared" si="16"/>
        <v>0.07</v>
      </c>
      <c r="AK45" s="13">
        <f t="shared" si="16"/>
        <v>0.09</v>
      </c>
      <c r="AL45" s="13">
        <f t="shared" si="16"/>
        <v>0.09</v>
      </c>
      <c r="AM45" s="13">
        <f t="shared" si="16"/>
        <v>0.1</v>
      </c>
      <c r="AN45" s="13">
        <f t="shared" si="16"/>
        <v>0.09</v>
      </c>
      <c r="AO45" s="13">
        <f t="shared" si="16"/>
        <v>0.08</v>
      </c>
      <c r="AP45" s="13">
        <f t="shared" si="16"/>
        <v>0.08</v>
      </c>
      <c r="AQ45" s="13">
        <f t="shared" si="16"/>
        <v>0.08</v>
      </c>
      <c r="AR45" s="13">
        <f t="shared" si="16"/>
        <v>0.08</v>
      </c>
      <c r="AS45" s="13">
        <f t="shared" si="16"/>
        <v>0.08</v>
      </c>
      <c r="AT45" s="13">
        <f t="shared" si="16"/>
        <v>0.08</v>
      </c>
      <c r="AU45" s="13">
        <f aca="true" t="shared" si="17" ref="AU45:BA45">ROUND(AU43/AU41,2)</f>
        <v>0.08</v>
      </c>
      <c r="AV45" s="13">
        <f t="shared" si="17"/>
        <v>0.07</v>
      </c>
      <c r="AW45" s="13">
        <f t="shared" si="17"/>
        <v>0.07</v>
      </c>
      <c r="AX45" s="13">
        <f t="shared" si="17"/>
        <v>0.07</v>
      </c>
      <c r="AY45" s="13">
        <f t="shared" si="17"/>
        <v>0.07</v>
      </c>
      <c r="AZ45" s="13">
        <f t="shared" si="17"/>
        <v>0.07</v>
      </c>
      <c r="BA45" s="13">
        <f t="shared" si="17"/>
        <v>0.07</v>
      </c>
      <c r="BB45" s="13">
        <f aca="true" t="shared" si="18" ref="BB45:CM45">ROUND(BB43/BB41,2)</f>
        <v>0.07</v>
      </c>
      <c r="BC45" s="13">
        <f t="shared" si="18"/>
        <v>0.05</v>
      </c>
      <c r="BD45" s="13">
        <f t="shared" si="18"/>
        <v>0.05</v>
      </c>
      <c r="BE45" s="13">
        <f t="shared" si="18"/>
        <v>0.05</v>
      </c>
      <c r="BF45" s="13">
        <f t="shared" si="18"/>
        <v>0.05</v>
      </c>
      <c r="BG45" s="13">
        <f t="shared" si="18"/>
        <v>0.02</v>
      </c>
      <c r="BH45" s="13">
        <f t="shared" si="18"/>
        <v>0</v>
      </c>
      <c r="BI45" s="13">
        <f t="shared" si="18"/>
        <v>0</v>
      </c>
      <c r="BJ45" s="13">
        <f t="shared" si="18"/>
        <v>0</v>
      </c>
      <c r="BK45" s="13">
        <f t="shared" si="18"/>
        <v>0</v>
      </c>
      <c r="BL45" s="13">
        <f t="shared" si="18"/>
        <v>0</v>
      </c>
      <c r="BM45" s="13">
        <f t="shared" si="18"/>
        <v>0</v>
      </c>
      <c r="BN45" s="13">
        <f t="shared" si="18"/>
        <v>0</v>
      </c>
      <c r="BO45" s="13">
        <f t="shared" si="18"/>
        <v>0</v>
      </c>
      <c r="BP45" s="13">
        <f t="shared" si="18"/>
        <v>0.01</v>
      </c>
      <c r="BQ45" s="13">
        <f t="shared" si="18"/>
        <v>0.01</v>
      </c>
      <c r="BR45" s="13">
        <f t="shared" si="18"/>
        <v>0.01</v>
      </c>
      <c r="BS45" s="13">
        <f t="shared" si="18"/>
        <v>0.01</v>
      </c>
      <c r="BT45" s="13">
        <f t="shared" si="18"/>
        <v>0.01</v>
      </c>
      <c r="BU45" s="13">
        <f t="shared" si="18"/>
        <v>0.01</v>
      </c>
      <c r="BV45" s="13">
        <f t="shared" si="18"/>
        <v>0.01</v>
      </c>
      <c r="BW45" s="13">
        <f t="shared" si="18"/>
        <v>0.01</v>
      </c>
      <c r="BX45" s="13">
        <f>ROUND(BX43/BX41,2)</f>
        <v>0.01</v>
      </c>
      <c r="BY45" s="13">
        <f t="shared" si="18"/>
        <v>0.01</v>
      </c>
      <c r="BZ45" s="13">
        <f t="shared" si="18"/>
        <v>0</v>
      </c>
      <c r="CA45" s="13">
        <f t="shared" si="18"/>
        <v>0</v>
      </c>
      <c r="CB45" s="13">
        <f t="shared" si="18"/>
        <v>0</v>
      </c>
      <c r="CC45" s="13">
        <f t="shared" si="18"/>
        <v>0</v>
      </c>
      <c r="CD45" s="13">
        <f t="shared" si="18"/>
        <v>0</v>
      </c>
      <c r="CE45" s="13">
        <f t="shared" si="18"/>
        <v>0</v>
      </c>
      <c r="CF45" s="13">
        <f t="shared" si="18"/>
        <v>0</v>
      </c>
      <c r="CG45" s="13">
        <f t="shared" si="18"/>
        <v>0</v>
      </c>
      <c r="CH45" s="13">
        <f t="shared" si="18"/>
        <v>0</v>
      </c>
      <c r="CI45" s="13">
        <f t="shared" si="18"/>
        <v>0</v>
      </c>
      <c r="CJ45" s="13">
        <f t="shared" si="18"/>
        <v>0</v>
      </c>
      <c r="CK45" s="13">
        <f t="shared" si="18"/>
        <v>0</v>
      </c>
      <c r="CL45" s="13">
        <f t="shared" si="18"/>
        <v>0</v>
      </c>
      <c r="CM45" s="13">
        <f t="shared" si="18"/>
        <v>0</v>
      </c>
      <c r="CN45" s="13">
        <f aca="true" t="shared" si="19" ref="CN45:CS45">ROUND(CN43/CN41,2)</f>
        <v>0</v>
      </c>
      <c r="CO45" s="13">
        <f t="shared" si="19"/>
        <v>0</v>
      </c>
      <c r="CP45" s="13">
        <f t="shared" si="19"/>
        <v>0</v>
      </c>
      <c r="CQ45" s="13">
        <f t="shared" si="19"/>
        <v>0.01</v>
      </c>
      <c r="CR45" s="13">
        <f t="shared" si="19"/>
        <v>0.01</v>
      </c>
      <c r="CS45" s="13">
        <f t="shared" si="19"/>
        <v>0</v>
      </c>
      <c r="CT45" s="13">
        <f aca="true" t="shared" si="20" ref="CT45:CY45">ROUND(CT43/CT41,2)</f>
        <v>0</v>
      </c>
      <c r="CU45" s="13">
        <f t="shared" si="20"/>
        <v>0</v>
      </c>
      <c r="CV45" s="13">
        <f t="shared" si="20"/>
        <v>0</v>
      </c>
      <c r="CW45" s="13">
        <f t="shared" si="20"/>
        <v>0</v>
      </c>
      <c r="CX45" s="13">
        <f>ROUND(CX43/CX41,2)</f>
        <v>0</v>
      </c>
      <c r="CY45" s="13">
        <f t="shared" si="20"/>
        <v>0</v>
      </c>
      <c r="CZ45" s="13">
        <f>ROUND(CZ43/CZ41,2)</f>
        <v>0</v>
      </c>
      <c r="DA45" s="13">
        <f>ROUND(DA43/DA41,2)</f>
        <v>0</v>
      </c>
    </row>
    <row r="46" spans="1:105" s="5" customFormat="1" ht="12.75">
      <c r="A46" s="14" t="s">
        <v>28</v>
      </c>
      <c r="B46" s="5" t="str">
        <f>IF(B45&gt;=3%,"Failed","Pass")</f>
        <v>Pass</v>
      </c>
      <c r="C46" s="5" t="str">
        <f aca="true" t="shared" si="21" ref="C46:AL46">IF(C45&gt;=3%,"Failed","Pass")</f>
        <v>Pass</v>
      </c>
      <c r="D46" s="5" t="str">
        <f t="shared" si="21"/>
        <v>Pass</v>
      </c>
      <c r="E46" s="5" t="str">
        <f t="shared" si="21"/>
        <v>Pass</v>
      </c>
      <c r="F46" s="5" t="str">
        <f t="shared" si="21"/>
        <v>Pass</v>
      </c>
      <c r="G46" s="5" t="str">
        <f t="shared" si="21"/>
        <v>Pass</v>
      </c>
      <c r="H46" s="5" t="str">
        <f t="shared" si="21"/>
        <v>Pass</v>
      </c>
      <c r="I46" s="5" t="str">
        <f t="shared" si="21"/>
        <v>Pass</v>
      </c>
      <c r="J46" s="5" t="str">
        <f t="shared" si="21"/>
        <v>Pass</v>
      </c>
      <c r="K46" s="5" t="str">
        <f t="shared" si="21"/>
        <v>Pass</v>
      </c>
      <c r="L46" s="5" t="str">
        <f t="shared" si="21"/>
        <v>Pass</v>
      </c>
      <c r="M46" s="5" t="str">
        <f t="shared" si="21"/>
        <v>Pass</v>
      </c>
      <c r="N46" s="5" t="str">
        <f t="shared" si="21"/>
        <v>Pass</v>
      </c>
      <c r="O46" s="5" t="str">
        <f t="shared" si="21"/>
        <v>Pass</v>
      </c>
      <c r="P46" s="5" t="str">
        <f t="shared" si="21"/>
        <v>Pass</v>
      </c>
      <c r="Q46" s="5" t="str">
        <f t="shared" si="21"/>
        <v>Pass</v>
      </c>
      <c r="R46" s="5" t="str">
        <f t="shared" si="21"/>
        <v>Failed</v>
      </c>
      <c r="S46" s="5" t="str">
        <f t="shared" si="21"/>
        <v>Pass</v>
      </c>
      <c r="T46" s="5" t="str">
        <f t="shared" si="21"/>
        <v>Pass</v>
      </c>
      <c r="U46" s="5" t="str">
        <f t="shared" si="21"/>
        <v>Pass</v>
      </c>
      <c r="V46" s="5" t="str">
        <f t="shared" si="21"/>
        <v>Pass</v>
      </c>
      <c r="W46" s="5" t="str">
        <f t="shared" si="21"/>
        <v>Pass</v>
      </c>
      <c r="X46" s="5" t="str">
        <f t="shared" si="21"/>
        <v>Failed</v>
      </c>
      <c r="Y46" s="5" t="str">
        <f t="shared" si="21"/>
        <v>Failed</v>
      </c>
      <c r="Z46" s="5" t="str">
        <f t="shared" si="21"/>
        <v>Failed</v>
      </c>
      <c r="AA46" s="5" t="str">
        <f t="shared" si="21"/>
        <v>Failed</v>
      </c>
      <c r="AB46" s="5" t="str">
        <f t="shared" si="21"/>
        <v>Failed</v>
      </c>
      <c r="AC46" s="5" t="str">
        <f t="shared" si="21"/>
        <v>Failed</v>
      </c>
      <c r="AD46" s="5" t="str">
        <f t="shared" si="21"/>
        <v>Failed</v>
      </c>
      <c r="AE46" s="5" t="str">
        <f t="shared" si="21"/>
        <v>Failed</v>
      </c>
      <c r="AF46" s="5" t="str">
        <f t="shared" si="21"/>
        <v>Failed</v>
      </c>
      <c r="AG46" s="5" t="str">
        <f t="shared" si="21"/>
        <v>Failed</v>
      </c>
      <c r="AH46" s="5" t="str">
        <f t="shared" si="21"/>
        <v>Failed</v>
      </c>
      <c r="AI46" s="5" t="str">
        <f t="shared" si="21"/>
        <v>Failed</v>
      </c>
      <c r="AJ46" s="5" t="str">
        <f t="shared" si="21"/>
        <v>Failed</v>
      </c>
      <c r="AK46" s="5" t="str">
        <f t="shared" si="21"/>
        <v>Failed</v>
      </c>
      <c r="AL46" s="5" t="str">
        <f t="shared" si="21"/>
        <v>Failed</v>
      </c>
      <c r="AM46" s="5" t="str">
        <f aca="true" t="shared" si="22" ref="AM46:AT46">IF(AM45&gt;=3%,"Failed","Pass")</f>
        <v>Failed</v>
      </c>
      <c r="AN46" s="5" t="str">
        <f t="shared" si="22"/>
        <v>Failed</v>
      </c>
      <c r="AO46" s="5" t="str">
        <f t="shared" si="22"/>
        <v>Failed</v>
      </c>
      <c r="AP46" s="5" t="str">
        <f t="shared" si="22"/>
        <v>Failed</v>
      </c>
      <c r="AQ46" s="5" t="str">
        <f t="shared" si="22"/>
        <v>Failed</v>
      </c>
      <c r="AR46" s="5" t="str">
        <f t="shared" si="22"/>
        <v>Failed</v>
      </c>
      <c r="AS46" s="5" t="str">
        <f t="shared" si="22"/>
        <v>Failed</v>
      </c>
      <c r="AT46" s="5" t="str">
        <f t="shared" si="22"/>
        <v>Failed</v>
      </c>
      <c r="AU46" s="5" t="str">
        <f aca="true" t="shared" si="23" ref="AU46:BA46">IF(AU45&gt;=3%,"Failed","Pass")</f>
        <v>Failed</v>
      </c>
      <c r="AV46" s="5" t="str">
        <f t="shared" si="23"/>
        <v>Failed</v>
      </c>
      <c r="AW46" s="5" t="str">
        <f t="shared" si="23"/>
        <v>Failed</v>
      </c>
      <c r="AX46" s="5" t="str">
        <f t="shared" si="23"/>
        <v>Failed</v>
      </c>
      <c r="AY46" s="5" t="str">
        <f>IF(AY45&gt;=3%,"Failed","Pass")</f>
        <v>Failed</v>
      </c>
      <c r="AZ46" s="5" t="str">
        <f t="shared" si="23"/>
        <v>Failed</v>
      </c>
      <c r="BA46" s="5" t="str">
        <f t="shared" si="23"/>
        <v>Failed</v>
      </c>
      <c r="BB46" s="5" t="str">
        <f aca="true" t="shared" si="24" ref="BB46:BJ46">IF(BB45&gt;=3%,"Failed","Pass")</f>
        <v>Failed</v>
      </c>
      <c r="BC46" s="5" t="str">
        <f t="shared" si="24"/>
        <v>Failed</v>
      </c>
      <c r="BD46" s="5" t="str">
        <f t="shared" si="24"/>
        <v>Failed</v>
      </c>
      <c r="BE46" s="5" t="str">
        <f t="shared" si="24"/>
        <v>Failed</v>
      </c>
      <c r="BF46" s="5" t="str">
        <f t="shared" si="24"/>
        <v>Failed</v>
      </c>
      <c r="BG46" s="5" t="str">
        <f t="shared" si="24"/>
        <v>Pass</v>
      </c>
      <c r="BH46" s="5" t="str">
        <f t="shared" si="24"/>
        <v>Pass</v>
      </c>
      <c r="BI46" s="5" t="str">
        <f t="shared" si="24"/>
        <v>Pass</v>
      </c>
      <c r="BJ46" s="5" t="str">
        <f t="shared" si="24"/>
        <v>Pass</v>
      </c>
      <c r="BK46" s="5" t="str">
        <f aca="true" t="shared" si="25" ref="BK46:CR46">IF(BK45&gt;=3%,"Failed","Pass")</f>
        <v>Pass</v>
      </c>
      <c r="BL46" s="5" t="str">
        <f t="shared" si="25"/>
        <v>Pass</v>
      </c>
      <c r="BM46" s="5" t="str">
        <f t="shared" si="25"/>
        <v>Pass</v>
      </c>
      <c r="BN46" s="5" t="str">
        <f t="shared" si="25"/>
        <v>Pass</v>
      </c>
      <c r="BO46" s="5" t="str">
        <f t="shared" si="25"/>
        <v>Pass</v>
      </c>
      <c r="BP46" s="5" t="str">
        <f t="shared" si="25"/>
        <v>Pass</v>
      </c>
      <c r="BQ46" s="5" t="str">
        <f t="shared" si="25"/>
        <v>Pass</v>
      </c>
      <c r="BR46" s="5" t="str">
        <f t="shared" si="25"/>
        <v>Pass</v>
      </c>
      <c r="BS46" s="5" t="str">
        <f t="shared" si="25"/>
        <v>Pass</v>
      </c>
      <c r="BT46" s="5" t="str">
        <f t="shared" si="25"/>
        <v>Pass</v>
      </c>
      <c r="BU46" s="5" t="str">
        <f t="shared" si="25"/>
        <v>Pass</v>
      </c>
      <c r="BV46" s="5" t="str">
        <f t="shared" si="25"/>
        <v>Pass</v>
      </c>
      <c r="BW46" s="5" t="str">
        <f t="shared" si="25"/>
        <v>Pass</v>
      </c>
      <c r="BX46" s="5" t="str">
        <f t="shared" si="25"/>
        <v>Pass</v>
      </c>
      <c r="BY46" s="5" t="str">
        <f t="shared" si="25"/>
        <v>Pass</v>
      </c>
      <c r="BZ46" s="5" t="str">
        <f t="shared" si="25"/>
        <v>Pass</v>
      </c>
      <c r="CA46" s="5" t="str">
        <f t="shared" si="25"/>
        <v>Pass</v>
      </c>
      <c r="CB46" s="5" t="str">
        <f t="shared" si="25"/>
        <v>Pass</v>
      </c>
      <c r="CC46" s="5" t="str">
        <f t="shared" si="25"/>
        <v>Pass</v>
      </c>
      <c r="CD46" s="5" t="str">
        <f t="shared" si="25"/>
        <v>Pass</v>
      </c>
      <c r="CE46" s="5" t="str">
        <f t="shared" si="25"/>
        <v>Pass</v>
      </c>
      <c r="CF46" s="5" t="str">
        <f t="shared" si="25"/>
        <v>Pass</v>
      </c>
      <c r="CG46" s="5" t="str">
        <f t="shared" si="25"/>
        <v>Pass</v>
      </c>
      <c r="CH46" s="5" t="str">
        <f t="shared" si="25"/>
        <v>Pass</v>
      </c>
      <c r="CI46" s="5" t="str">
        <f t="shared" si="25"/>
        <v>Pass</v>
      </c>
      <c r="CJ46" s="5" t="str">
        <f t="shared" si="25"/>
        <v>Pass</v>
      </c>
      <c r="CK46" s="5" t="str">
        <f t="shared" si="25"/>
        <v>Pass</v>
      </c>
      <c r="CL46" s="5" t="str">
        <f t="shared" si="25"/>
        <v>Pass</v>
      </c>
      <c r="CM46" s="5" t="str">
        <f t="shared" si="25"/>
        <v>Pass</v>
      </c>
      <c r="CN46" s="5" t="str">
        <f t="shared" si="25"/>
        <v>Pass</v>
      </c>
      <c r="CO46" s="5" t="str">
        <f t="shared" si="25"/>
        <v>Pass</v>
      </c>
      <c r="CP46" s="5" t="str">
        <f t="shared" si="25"/>
        <v>Pass</v>
      </c>
      <c r="CQ46" s="5" t="str">
        <f t="shared" si="25"/>
        <v>Pass</v>
      </c>
      <c r="CR46" s="5" t="str">
        <f t="shared" si="25"/>
        <v>Pass</v>
      </c>
      <c r="CS46" s="5" t="str">
        <f aca="true" t="shared" si="26" ref="CS46:CY46">IF(CS45&gt;=3%,"Failed","Pass")</f>
        <v>Pass</v>
      </c>
      <c r="CT46" s="5" t="str">
        <f t="shared" si="26"/>
        <v>Pass</v>
      </c>
      <c r="CU46" s="5" t="str">
        <f t="shared" si="26"/>
        <v>Pass</v>
      </c>
      <c r="CV46" s="5" t="str">
        <f t="shared" si="26"/>
        <v>Pass</v>
      </c>
      <c r="CW46" s="5" t="str">
        <f t="shared" si="26"/>
        <v>Pass</v>
      </c>
      <c r="CX46" s="5" t="str">
        <f t="shared" si="26"/>
        <v>Pass</v>
      </c>
      <c r="CY46" s="5" t="str">
        <f t="shared" si="26"/>
        <v>Pass</v>
      </c>
      <c r="CZ46" s="5" t="str">
        <f>IF(CZ45&gt;=3%,"Failed","Pass")</f>
        <v>Pass</v>
      </c>
      <c r="DA46" s="5" t="str">
        <f>IF(DA45&gt;=3%,"Failed","Pass")</f>
        <v>Pass</v>
      </c>
    </row>
    <row r="47" spans="1:94" s="3" customFormat="1" ht="12.75">
      <c r="A47" s="15"/>
      <c r="CP47" s="4"/>
    </row>
    <row r="48" spans="1:113" s="4" customFormat="1" ht="12.75">
      <c r="A48" s="16" t="s">
        <v>58</v>
      </c>
      <c r="B48" s="4">
        <f>1.25*((B52+((B53)*B54)))</f>
        <v>165250.592</v>
      </c>
      <c r="C48" s="4">
        <f>1.25*((C52+((B53+C53)*C54))/2)</f>
        <v>166110.41</v>
      </c>
      <c r="D48" s="4">
        <f>1.25*((D52+((C53+D53)*D54)))</f>
        <v>332566.16800000006</v>
      </c>
      <c r="E48" s="4">
        <f>1.25*((E52+((D53+E53)*E54))/2)</f>
        <v>167294.522</v>
      </c>
      <c r="F48" s="4">
        <f>1.25*((F52+((E53+F53)*F54)))</f>
        <v>334929.19800000003</v>
      </c>
      <c r="G48" s="4">
        <f>1.25*((G52+((F53+G53)*G54))/2)</f>
        <v>168336.581</v>
      </c>
      <c r="H48" s="4">
        <f>1.25*((H52+((G53+H53)*H54)))</f>
        <v>336900.691</v>
      </c>
      <c r="I48" s="4">
        <f>1.25*((I52+((H53+I53)*I54))/2)</f>
        <v>169429.25749999998</v>
      </c>
      <c r="J48" s="4">
        <f>1.25*((J52+((I53+J53)*J54)))</f>
        <v>339204.022</v>
      </c>
      <c r="K48" s="4">
        <f>1.25*((K52+((J53+K53)*K54))/2)</f>
        <v>170561.194</v>
      </c>
      <c r="L48" s="4">
        <f>1.25*((L52+((K53+L53)*L54)))</f>
        <v>342477.174</v>
      </c>
      <c r="M48" s="4">
        <f>1.25*((M52+((L53+M53)*M54))/2)</f>
        <v>172234.751</v>
      </c>
      <c r="N48" s="4">
        <f>1.25*((N52+((M53+N53)*N54)))</f>
        <v>343815.11100000003</v>
      </c>
      <c r="O48" s="4">
        <f>1.25*((O52+((N53+O53)*O54))/2)</f>
        <v>172801.273</v>
      </c>
      <c r="P48" s="4">
        <f>1.25*((P52+((O53+P53)*P54)))</f>
        <v>345732.343</v>
      </c>
      <c r="Q48" s="4">
        <f>1.25*((Q52+((P53+Q53)*Q54))/2)</f>
        <v>173953.6175</v>
      </c>
      <c r="R48" s="4">
        <f>1.25*((R52+((Q53+R53)*R54)))</f>
        <v>348580.706</v>
      </c>
      <c r="S48" s="4">
        <f>1.25*((S52+((R53+S53)*S54))/2)</f>
        <v>175198.55550000002</v>
      </c>
      <c r="T48" s="4">
        <f>1.25*((T52+((S53+T53)*T54)))</f>
        <v>350651.034</v>
      </c>
      <c r="U48" s="4">
        <f>1.25*((U52+((T53+U53)*U54))/2)</f>
        <v>176391.514</v>
      </c>
      <c r="V48" s="4">
        <f>1.25*((V52+((U53+V53)*V54)))</f>
        <v>353166.377</v>
      </c>
      <c r="W48" s="4">
        <f>1.25*((W52+((V53+W53)*W54))/2)</f>
        <v>177450.36950000003</v>
      </c>
      <c r="X48" s="4">
        <f>1.25*((X52+((W53+X53)*X54)))</f>
        <v>355945.846</v>
      </c>
      <c r="Y48" s="4">
        <f>1.25*((Y52+((X53+Y53)*Y54))/2)</f>
        <v>178896.79</v>
      </c>
      <c r="Z48" s="4">
        <f>1.25*((Z52+((Y53+Z53)*Z54)))</f>
        <v>356926.341</v>
      </c>
      <c r="AA48" s="4">
        <f>1.25*((AA52+((Z53+AA53)*AA54))/2)</f>
        <v>179407.5775</v>
      </c>
      <c r="AB48" s="4">
        <f>1.25*((AB52+((AA53+AB53)*AB54)))</f>
        <v>359076.55100000004</v>
      </c>
      <c r="AC48" s="4">
        <f>1.25*((AC52+((AB53+AC53)*AC54))/2)</f>
        <v>180475.7</v>
      </c>
      <c r="AD48" s="4">
        <f>1.25*((AD52+((AC53+AD53)*AD54)))</f>
        <v>361267.757</v>
      </c>
      <c r="AE48" s="4">
        <f>1.25*((AE52+((AD53+AE53)*AE54))/2)</f>
        <v>181530.8665</v>
      </c>
      <c r="AF48" s="4">
        <f>1.25*((AF52+((AE53+AF53)*AF54)))</f>
        <v>363101.69500000007</v>
      </c>
      <c r="AG48" s="4">
        <f>1.25*((AG52+((AF53+AG53)*AG54))/2)</f>
        <v>182497.287</v>
      </c>
      <c r="AH48" s="4">
        <f>1.25*((AH52+((AG53+AH53)*AH54)))</f>
        <v>365199.472</v>
      </c>
      <c r="AI48" s="4">
        <f>1.25*((AI52+((AH53+AI53)*AI54))/2)</f>
        <v>183446.1515</v>
      </c>
      <c r="AJ48" s="4">
        <f>1.25*((AJ52+((AI53+AJ53)*AJ54)))</f>
        <v>366945.72699999996</v>
      </c>
      <c r="AK48" s="4">
        <f>1.25*((AK52+((AJ53+AK53)*AK54))/2)</f>
        <v>184514.666</v>
      </c>
      <c r="AL48" s="4">
        <f>1.25*((AL52+((AK53+AL53)*AL54)))</f>
        <v>369595.319</v>
      </c>
      <c r="AM48" s="4">
        <f>1.25*((AM52+((AL53+AM53)*AM54))/2)</f>
        <v>185808.645</v>
      </c>
      <c r="AN48" s="4">
        <f>1.25*((AN52+((AM53+AN53)*AN54)))</f>
        <v>371740.144</v>
      </c>
      <c r="AO48" s="4">
        <f>1.25*((AO52+((AN53+AO53)*AO54))/2)</f>
        <v>186954.783</v>
      </c>
      <c r="AP48" s="4">
        <f>1.25*((AP52+((AO53+AP53)*AP54)))</f>
        <v>374577.843</v>
      </c>
      <c r="AQ48" s="4">
        <f>1.25*((AQ52+((AP53+AQ53)*AQ54))/2)</f>
        <v>188332.54450000002</v>
      </c>
      <c r="AR48" s="4">
        <f>1.25*((AR52+((AQ53+AR53)*AR54)))</f>
        <v>376720.57999999996</v>
      </c>
      <c r="AS48" s="4">
        <f>1.25*((AS52+((AR53+AS53)*AS54))/2)</f>
        <v>188947.98299999998</v>
      </c>
      <c r="AT48" s="4">
        <f>1.25*((AT52+((AS53+AT53)*AT54)))</f>
        <v>377993.062</v>
      </c>
      <c r="AU48" s="4">
        <f>1.25*((AU52+((AT53+AU53)*AU54))/2)</f>
        <v>190081.541</v>
      </c>
      <c r="AV48" s="4">
        <f>1.25*((AV52+((AU53+AV53)*AV54)))</f>
        <v>379865.858</v>
      </c>
      <c r="AW48" s="4">
        <f>1.25*((AW52+((AV53+AW53)*AW54))/2)</f>
        <v>191010.135</v>
      </c>
      <c r="AX48" s="4">
        <f>1.25*((AX52+((AW53+AX53)*AX54)))</f>
        <v>382502.46400000004</v>
      </c>
      <c r="AY48" s="4">
        <f>1.25*((AY52+((AX53+AY53)*AY54))/2)</f>
        <v>192109.27</v>
      </c>
      <c r="AZ48" s="4">
        <f>1.25*((AZ52+((AY53+AZ53)*AZ54)))</f>
        <v>384689.60399999993</v>
      </c>
      <c r="BA48" s="4">
        <f>1.25*((BA52+((AZ53+BA53)*BA54))/2)</f>
        <v>193541.78199999998</v>
      </c>
      <c r="BB48" s="4">
        <f>1.25*((BB52+((BA53+BB53)*BB54)))</f>
        <v>387136.829</v>
      </c>
      <c r="BC48" s="4">
        <f>1.25*((BC52+((BB53+BC53)*BC54))/2)</f>
        <v>194498.076</v>
      </c>
      <c r="BD48" s="4">
        <f>1.25*((BD52+((BC53+BD53)*BD54)))</f>
        <v>389265.233</v>
      </c>
      <c r="BE48" s="4">
        <f>1.25*((BE52+((BD53+BE53)*BE54))/2)</f>
        <v>195667.607</v>
      </c>
      <c r="BF48" s="4">
        <f>1.25*((BF52+((BE53+BF53)*BF54)))</f>
        <v>391691.00299999997</v>
      </c>
      <c r="BG48" s="4">
        <f>1.25*((BG52+((BF53+BG53)*BG54))/2)</f>
        <v>194771.397</v>
      </c>
      <c r="BH48" s="4">
        <f>1.25*((BH52+((BG53+BH53)*BH54)))</f>
        <v>385770.148</v>
      </c>
      <c r="BI48" s="4">
        <f>1.25*((BI52+((BH53+BI53)*BI54))/2)</f>
        <v>194058.49</v>
      </c>
      <c r="BJ48" s="4">
        <f>1.25*((BJ52+((BI53+BJ53)*BJ54)))</f>
        <v>388490.259</v>
      </c>
      <c r="BK48" s="4">
        <f>1.25*((BK52+((BJ53+BK53)*BK54))/2)</f>
        <v>195221.45649999997</v>
      </c>
      <c r="BL48" s="4">
        <f>1.25*((BL52+((BK53+BL53)*BL54)))</f>
        <v>390437.825</v>
      </c>
      <c r="BM48" s="4">
        <f>1.25*((BM52+((BL53+BM53)*BM54))/2)</f>
        <v>195889.57549999998</v>
      </c>
      <c r="BN48" s="4">
        <f>1.25*((BN52+((BM53+BN53)*BN54)))</f>
        <v>391758.42799999996</v>
      </c>
      <c r="BO48" s="4">
        <f>1.25*((BO52+((BN53+BO53)*BO54))/2)</f>
        <v>196989.837</v>
      </c>
      <c r="BP48" s="4">
        <f>1.25*((BP52+((BO53+BP53)*BP54)))</f>
        <v>393996.79300000006</v>
      </c>
      <c r="BQ48" s="4">
        <f>1.25*((BQ52+((BP53+BQ53)*BQ54))/2)</f>
        <v>198065.403</v>
      </c>
      <c r="BR48" s="4">
        <f>1.25*((BR52+((BQ53+BR53)*BR54)))</f>
        <v>396340.792</v>
      </c>
      <c r="BS48" s="4">
        <f>1.25*((BS52+((BR53+BS53)*BS54))/2)</f>
        <v>199274.876</v>
      </c>
      <c r="BT48" s="4">
        <f>1.25*((BT52+((BS53+BT53)*BT54)))</f>
        <v>398967.869</v>
      </c>
      <c r="BU48" s="4">
        <f>1.25*((BU52+((BT53+BU53)*BU54))/2)</f>
        <v>200475.42099999997</v>
      </c>
      <c r="BV48" s="4">
        <f>1.25*((BV52+((BU53+BV53)*BV54)))</f>
        <v>401083.395</v>
      </c>
      <c r="BW48" s="4">
        <f>1.25*((BW52+((BV53+BW53)*BW54))/2)</f>
        <v>201664.20249999998</v>
      </c>
      <c r="BX48" s="4">
        <f>1.25*((BX52+((BW53+BX53)*BX54)))</f>
        <v>404118.37</v>
      </c>
      <c r="BY48" s="4">
        <f>1.25*((BY52+((BX53+BY53)*BY54))/2)</f>
        <v>203232.31199999998</v>
      </c>
      <c r="BZ48" s="4">
        <f>1.25*((BZ52+((BY53+BZ53)*BZ54)))</f>
        <v>406426.411</v>
      </c>
      <c r="CA48" s="4">
        <f>1.25*((CA52+((BZ53+CA53)*CA54))/2)</f>
        <v>204212.1505</v>
      </c>
      <c r="CB48" s="4">
        <f>1.25*((CB52+((CA53+CB53)*CB54)))</f>
        <v>408647.378</v>
      </c>
      <c r="CC48" s="4">
        <f>1.25*((CC52+((CB53+CC53)*CC54))/2)</f>
        <v>205326.267</v>
      </c>
      <c r="CD48" s="4">
        <f>1.25*((CD52+((CC53+CD53)*CD54)))</f>
        <v>410750.902</v>
      </c>
      <c r="CE48" s="4">
        <f>1.25*((CE52+((CD53+CE53)*CE54))/2)</f>
        <v>206488.3775</v>
      </c>
      <c r="CF48" s="4">
        <f>1.25*((CF52+((CE53+CF53)*CF54)))</f>
        <v>413246.313</v>
      </c>
      <c r="CG48" s="4">
        <f>1.25*((CG52+((CF53+CG53)*CG54))/2)</f>
        <v>207603.919</v>
      </c>
      <c r="CH48" s="4">
        <f>1.25*((CH52+((CG53+CH53)*CH54)))</f>
        <v>415257.128</v>
      </c>
      <c r="CI48" s="4">
        <f>1.25*((CI52+((CH53+CI53)*CI54))/2)</f>
        <v>208803.10150000002</v>
      </c>
      <c r="CJ48" s="4">
        <f>1.25*((CJ52+((CI53+CJ53)*CJ54)))</f>
        <v>417570.428</v>
      </c>
      <c r="CK48" s="4">
        <f>1.25*((CK52+((CJ53+CK53)*CK54))/2)</f>
        <v>209593.429</v>
      </c>
      <c r="CL48" s="4">
        <f>1.25*((CL52+((CK53+CL53)*CL54)))</f>
        <v>419290.36699999997</v>
      </c>
      <c r="CM48" s="4">
        <f>1.25*((CM52+((CL53+CM53)*CM54))/2)</f>
        <v>210569.53949999998</v>
      </c>
      <c r="CN48" s="4">
        <f>1.25*((CN52+((CM53+CN53)*CN54)))</f>
        <v>421053.431</v>
      </c>
      <c r="CO48" s="4">
        <f>1.25*((CO52+((CN53+CO53)*CO54))/2)</f>
        <v>211511.1495</v>
      </c>
      <c r="CP48" s="4">
        <f>1.25*((CP52+((CO53+CP53)*CP54)))</f>
        <v>423092.31200000003</v>
      </c>
      <c r="CQ48" s="4">
        <f>1.25*((CQ52+((CP53+CQ53)*CQ54))/2)</f>
        <v>212482.462</v>
      </c>
      <c r="CR48" s="4">
        <f>1.25*((CR52+((CQ53+CR53)*CR54)))</f>
        <v>424545.747</v>
      </c>
      <c r="CS48" s="4">
        <f>1.25*((CS52+((CR53+CS53)*CS54))/2)</f>
        <v>212417.16100000002</v>
      </c>
      <c r="CT48" s="4">
        <f>1.25*((CT52+((CS53+CT53)*CT54)))</f>
        <v>425166.049</v>
      </c>
      <c r="CU48" s="4">
        <f>1.25*((CU52+((CT53+CU53)*CU54))/2)</f>
        <v>214414.945</v>
      </c>
      <c r="CV48" s="4">
        <f>1.25*((CV52+((CU53+CV53)*CV54)))</f>
        <v>428946.27800000005</v>
      </c>
      <c r="CW48" s="4">
        <f>1.25*((CW52+((CV53+CW53)*CW54))/2)</f>
        <v>215423.11549999999</v>
      </c>
      <c r="CX48" s="4">
        <f>1.25*((CX52+((CW53+CX53)*CX54)))</f>
        <v>430617.483</v>
      </c>
      <c r="CY48" s="4">
        <f>1.25*((CY52+((CX53+CY53)*CY54))/2)</f>
        <v>216422.9035</v>
      </c>
      <c r="CZ48" s="4">
        <f>1.25*((CZ52+((CY53+CZ53)*CZ54)))</f>
        <v>433084.201</v>
      </c>
      <c r="DA48" s="4">
        <f>1.25*((DA52+((CZ53+DA53)*DA54))/2)</f>
        <v>210049.7095</v>
      </c>
      <c r="DB48" s="4">
        <f>1.25*((DB52+((DA53+DB53)*DB54)))</f>
        <v>405091.25</v>
      </c>
      <c r="DC48" s="4">
        <f>1.25*((DC52+((DB53+DC53)*DC54))/2)</f>
        <v>203555</v>
      </c>
      <c r="DD48" s="4">
        <f>1.25*((DD52+((DC53+DD53)*DD54)))</f>
        <v>407110</v>
      </c>
      <c r="DE48" s="4">
        <f>1.25*((DE52+((DD53+DE53)*DE54))/2)</f>
        <v>204571.25</v>
      </c>
      <c r="DF48" s="4">
        <f>1.25*((DF52+((DE53+DF53)*DF54)))</f>
        <v>409142.5</v>
      </c>
      <c r="DG48" s="4">
        <f>1.25*((DG52+((DF53+DG53)*DG54))/2)</f>
        <v>205590.625</v>
      </c>
      <c r="DH48" s="4">
        <f>1.25*((DH52+((DG53+DH53)*DH54)))</f>
        <v>411181.25</v>
      </c>
      <c r="DI48" s="4">
        <f>1.25*((DI52+((DH53+DI53)*DI54))/2)</f>
        <v>206616.875</v>
      </c>
    </row>
    <row r="49" spans="1:113" s="4" customFormat="1" ht="12.75">
      <c r="A49" s="16" t="s">
        <v>59</v>
      </c>
      <c r="C49" s="4">
        <f>(C31-(C25+C26))</f>
        <v>163577</v>
      </c>
      <c r="D49" s="4">
        <f aca="true" t="shared" si="27" ref="D49:BN49">(D31+C31-(D25+D26+C25+C26))</f>
        <v>342780</v>
      </c>
      <c r="E49" s="4">
        <f>(E31-(E25+E26))</f>
        <v>165529</v>
      </c>
      <c r="F49" s="4">
        <f t="shared" si="27"/>
        <v>342330</v>
      </c>
      <c r="G49" s="4">
        <f>(G31-(G25+G26))</f>
        <v>176262</v>
      </c>
      <c r="H49" s="4">
        <f t="shared" si="27"/>
        <v>361169</v>
      </c>
      <c r="I49" s="4">
        <f>(I31-(I25+I26))</f>
        <v>177333</v>
      </c>
      <c r="J49" s="4">
        <f t="shared" si="27"/>
        <v>362954</v>
      </c>
      <c r="K49" s="4">
        <f>(K31-(K25+K26))</f>
        <v>179907</v>
      </c>
      <c r="L49" s="4">
        <f t="shared" si="27"/>
        <v>393019</v>
      </c>
      <c r="M49" s="4">
        <f>(M31-(M25+M26))</f>
        <v>209323</v>
      </c>
      <c r="N49" s="4">
        <f t="shared" si="27"/>
        <v>413588</v>
      </c>
      <c r="O49" s="4">
        <f>(O31-(O25+O26))</f>
        <v>197945</v>
      </c>
      <c r="P49" s="4">
        <f t="shared" si="27"/>
        <v>385685</v>
      </c>
      <c r="Q49" s="4">
        <f>(Q31-(Q25+Q26))</f>
        <v>210709</v>
      </c>
      <c r="R49" s="4">
        <f t="shared" si="27"/>
        <v>408377</v>
      </c>
      <c r="S49" s="4">
        <f>(S31-(S25+S26))</f>
        <v>222221</v>
      </c>
      <c r="T49" s="4">
        <f t="shared" si="27"/>
        <v>435520</v>
      </c>
      <c r="U49" s="4">
        <f>(U31-(U25+U26))</f>
        <v>234999</v>
      </c>
      <c r="V49" s="4">
        <f t="shared" si="27"/>
        <v>443343</v>
      </c>
      <c r="W49" s="4">
        <f>(W31-(W25+W26))</f>
        <v>220025</v>
      </c>
      <c r="X49" s="4">
        <f t="shared" si="27"/>
        <v>447589</v>
      </c>
      <c r="Y49" s="4">
        <f>(Y31-(Y25+Y26))</f>
        <v>223961</v>
      </c>
      <c r="Z49" s="4">
        <f t="shared" si="27"/>
        <v>446689</v>
      </c>
      <c r="AA49" s="4">
        <f>(AA31-(AA25+AA26))</f>
        <v>218538</v>
      </c>
      <c r="AB49" s="4">
        <f t="shared" si="27"/>
        <v>425693</v>
      </c>
      <c r="AC49" s="4">
        <f>(AC31-(AC25+AC26))</f>
        <v>209093</v>
      </c>
      <c r="AD49" s="4">
        <f t="shared" si="27"/>
        <v>420979</v>
      </c>
      <c r="AE49" s="4">
        <f>(AE31-(AE25+AE26))</f>
        <v>210800</v>
      </c>
      <c r="AF49" s="4">
        <f t="shared" si="27"/>
        <v>443826</v>
      </c>
      <c r="AG49" s="4">
        <f>(AG31-(AG25+AG26))</f>
        <v>224398</v>
      </c>
      <c r="AH49" s="4">
        <f t="shared" si="27"/>
        <v>454277</v>
      </c>
      <c r="AI49" s="4">
        <f>(AI31-(AI25+AI26))</f>
        <v>223719</v>
      </c>
      <c r="AJ49" s="4">
        <f t="shared" si="27"/>
        <v>457537</v>
      </c>
      <c r="AK49" s="4">
        <f>(AK31-(AK25+AK26))</f>
        <v>221180</v>
      </c>
      <c r="AL49" s="4">
        <f t="shared" si="27"/>
        <v>454912</v>
      </c>
      <c r="AM49" s="4">
        <f>(AM31-(AM25+AM26))</f>
        <v>227720</v>
      </c>
      <c r="AN49" s="4">
        <f t="shared" si="27"/>
        <v>466076</v>
      </c>
      <c r="AO49" s="4">
        <f>(AO31-(AO25+AO26))</f>
        <v>233687</v>
      </c>
      <c r="AP49" s="4">
        <f t="shared" si="27"/>
        <v>452534</v>
      </c>
      <c r="AQ49" s="4">
        <f>(AQ31-(AQ25+AQ26))</f>
        <v>238134</v>
      </c>
      <c r="AR49" s="4">
        <f t="shared" si="27"/>
        <v>520088</v>
      </c>
      <c r="AS49" s="4">
        <f>(AS31-(AS25+AS26))</f>
        <v>292453</v>
      </c>
      <c r="AT49" s="4">
        <f t="shared" si="27"/>
        <v>571705</v>
      </c>
      <c r="AU49" s="4">
        <f>(AU31-(AU25+AU26))</f>
        <v>283822</v>
      </c>
      <c r="AV49" s="4">
        <f t="shared" si="27"/>
        <v>569269</v>
      </c>
      <c r="AW49" s="4">
        <f>(AW31-(AW25+AW26))</f>
        <v>296189</v>
      </c>
      <c r="AX49" s="4">
        <f t="shared" si="27"/>
        <v>574935</v>
      </c>
      <c r="AY49" s="4">
        <f>(AY31-(AY25+AY26))</f>
        <v>302280</v>
      </c>
      <c r="AZ49" s="4">
        <f t="shared" si="27"/>
        <v>602211</v>
      </c>
      <c r="BA49" s="4">
        <f>(BA31-(BA25+BA26))</f>
        <v>299374</v>
      </c>
      <c r="BB49" s="4">
        <f t="shared" si="27"/>
        <v>604444</v>
      </c>
      <c r="BC49" s="4">
        <f>(BC31-(BC25+BC26))</f>
        <v>316790</v>
      </c>
      <c r="BD49" s="4">
        <f t="shared" si="27"/>
        <v>612789</v>
      </c>
      <c r="BE49" s="4">
        <f>(BE31-(BE25+BE26))</f>
        <v>300495</v>
      </c>
      <c r="BF49" s="4">
        <f t="shared" si="27"/>
        <v>618485</v>
      </c>
      <c r="BG49" s="4">
        <f>(BG31-(BG25+BG26))</f>
        <v>226439</v>
      </c>
      <c r="BH49" s="4">
        <f t="shared" si="27"/>
        <v>459412</v>
      </c>
      <c r="BI49" s="4">
        <f>(BI31-(BI25+BI26))</f>
        <v>235365</v>
      </c>
      <c r="BJ49" s="4">
        <f t="shared" si="27"/>
        <v>476374</v>
      </c>
      <c r="BK49" s="4">
        <f>(BK31-(BK25+BK26))</f>
        <v>240862</v>
      </c>
      <c r="BL49" s="4">
        <f t="shared" si="27"/>
        <v>474436</v>
      </c>
      <c r="BM49" s="4">
        <f>(BM31-(BM25+BM26))</f>
        <v>219043</v>
      </c>
      <c r="BN49" s="4">
        <f t="shared" si="27"/>
        <v>436934</v>
      </c>
      <c r="BO49" s="4">
        <f>(BO31-(BO25+BO26))</f>
        <v>233038</v>
      </c>
      <c r="BP49" s="4">
        <f aca="true" t="shared" si="28" ref="BP49:CP49">(BP31+BO31-(BP25+BP26+BO25+BO26))</f>
        <v>481160</v>
      </c>
      <c r="BQ49" s="4">
        <f>(BQ31-(BQ25+BQ26))</f>
        <v>236339</v>
      </c>
      <c r="BR49" s="4">
        <f t="shared" si="28"/>
        <v>483736</v>
      </c>
      <c r="BS49" s="4">
        <f>(BS31-(BS25+BS26))</f>
        <v>231686</v>
      </c>
      <c r="BT49" s="4">
        <f t="shared" si="28"/>
        <v>486083</v>
      </c>
      <c r="BU49" s="4">
        <f>(BU31-(BU25+BU26))</f>
        <v>256059</v>
      </c>
      <c r="BV49" s="4">
        <f t="shared" si="28"/>
        <v>513596</v>
      </c>
      <c r="BW49" s="4">
        <f>(BW31-(BW25+BW26))</f>
        <v>260117</v>
      </c>
      <c r="BX49" s="4">
        <f t="shared" si="28"/>
        <v>517023</v>
      </c>
      <c r="BY49" s="4">
        <f>(BY31-(BY25+BY26))</f>
        <v>273897</v>
      </c>
      <c r="BZ49" s="4">
        <f t="shared" si="28"/>
        <v>545248</v>
      </c>
      <c r="CA49" s="4">
        <f>(CA31-(CA25+CA26))</f>
        <v>257233</v>
      </c>
      <c r="CB49" s="4">
        <f t="shared" si="28"/>
        <v>516332</v>
      </c>
      <c r="CC49" s="4">
        <f>(CC31-(CC25+CC26))</f>
        <v>274288</v>
      </c>
      <c r="CD49" s="4">
        <f t="shared" si="28"/>
        <v>528971</v>
      </c>
      <c r="CE49" s="4">
        <f>(CE31-(CE25+CE26))</f>
        <v>273815</v>
      </c>
      <c r="CF49" s="4">
        <f t="shared" si="28"/>
        <v>544529</v>
      </c>
      <c r="CG49" s="4">
        <f>(CG31-(CG25+CG26))</f>
        <v>281314</v>
      </c>
      <c r="CH49" s="4">
        <f t="shared" si="28"/>
        <v>587405</v>
      </c>
      <c r="CI49" s="4">
        <f>(CI31-(CI25+CI26))</f>
        <v>294023</v>
      </c>
      <c r="CJ49" s="4">
        <f t="shared" si="28"/>
        <v>577084</v>
      </c>
      <c r="CK49" s="4">
        <f>(CK31-(CK25+CK26))</f>
        <v>282337</v>
      </c>
      <c r="CL49" s="4">
        <f t="shared" si="28"/>
        <v>562871</v>
      </c>
      <c r="CM49" s="4">
        <f>(CM31-(CM25+CM26))</f>
        <v>286500</v>
      </c>
      <c r="CN49" s="4">
        <f t="shared" si="28"/>
        <v>566164</v>
      </c>
      <c r="CO49" s="4">
        <f>(CO31-(CO25+CO26))</f>
        <v>274870</v>
      </c>
      <c r="CP49" s="4">
        <f t="shared" si="28"/>
        <v>555106</v>
      </c>
      <c r="CQ49" s="4">
        <f>(CQ31-(CQ25+CQ26))</f>
        <v>278241</v>
      </c>
      <c r="CR49" s="4">
        <f>(CR31+CQ31-(CR25+CR26+CQ25+CQ26))</f>
        <v>555213</v>
      </c>
      <c r="CS49" s="4">
        <f>(CS31-(CS25+CS26))</f>
        <v>278715</v>
      </c>
      <c r="CT49" s="4">
        <f>(CT31+CS31-(CT25+CT26+CS25+CS26))</f>
        <v>572203</v>
      </c>
      <c r="CU49" s="4">
        <f>(CU31-(CU25+CU26))</f>
        <v>274856</v>
      </c>
      <c r="CV49" s="4">
        <f>(CV31+CU31-(CV25+CV26+CU25+CU26))</f>
        <v>553752</v>
      </c>
      <c r="CW49" s="4">
        <f>(CW31-(CW25+CW26))</f>
        <v>263093</v>
      </c>
      <c r="CX49" s="4">
        <f>(CX31+CW31-(CX25+CX26+CW25+CW26))</f>
        <v>540926</v>
      </c>
      <c r="CY49" s="4">
        <f>(CY31-(CY25+CY26))</f>
        <v>281569</v>
      </c>
      <c r="CZ49" s="4">
        <f>(CZ31+CY31-(CZ25+CZ26+CY25+CY26))</f>
        <v>561235</v>
      </c>
      <c r="DA49" s="4">
        <f>(DA31-(DA25+DA26))</f>
        <v>290387</v>
      </c>
      <c r="DB49" s="4">
        <f>(DB31+DA31-(DB25+DB26+DA25+DA26))</f>
        <v>0</v>
      </c>
      <c r="DC49" s="4">
        <f>(DC31-(DC25+DC26))</f>
        <v>0</v>
      </c>
      <c r="DD49" s="4">
        <f>(DD31+DC31-(DD25+DD26+DC25+DC26))</f>
        <v>0</v>
      </c>
      <c r="DE49" s="4">
        <f>(DE31-(DE25+DE26))</f>
        <v>0</v>
      </c>
      <c r="DF49" s="4">
        <f>(DF31+DE31-(DF25+DF26+DE25+DE26))</f>
        <v>0</v>
      </c>
      <c r="DG49" s="4">
        <f>(DG31-(DG25+DG26))</f>
        <v>0</v>
      </c>
      <c r="DH49" s="4">
        <f>(DH31+DG31-(DH25+DH26+DG25+DG26))</f>
        <v>0</v>
      </c>
      <c r="DI49" s="4">
        <f>(DI31-(DI25+DI26))</f>
        <v>0</v>
      </c>
    </row>
    <row r="50" spans="1:122" s="5" customFormat="1" ht="12.75">
      <c r="A50" s="14" t="s">
        <v>29</v>
      </c>
      <c r="B50" s="5" t="str">
        <f>IF((B31+A31)&gt;=B48,"Pass","Failed")</f>
        <v>Pass</v>
      </c>
      <c r="C50" s="5" t="str">
        <f>IF(C31-(C25+C26)&gt;=C48,"Pass","Failed")</f>
        <v>Failed</v>
      </c>
      <c r="D50" s="5" t="str">
        <f aca="true" t="shared" si="29" ref="D50:AL50">IF((D31+C31)&gt;=D48,"Pass","Failed")</f>
        <v>Pass</v>
      </c>
      <c r="E50" s="5" t="str">
        <f>IF(E31-(E25+E26)&gt;=E48,"Pass","Failed")</f>
        <v>Failed</v>
      </c>
      <c r="F50" s="5" t="str">
        <f t="shared" si="29"/>
        <v>Pass</v>
      </c>
      <c r="G50" s="5" t="str">
        <f>IF(G31-(G25+G26)&gt;=G48,"Pass","Failed")</f>
        <v>Pass</v>
      </c>
      <c r="H50" s="5" t="str">
        <f t="shared" si="29"/>
        <v>Pass</v>
      </c>
      <c r="I50" s="5" t="str">
        <f>IF(I31-(I25+I26)&gt;=I48,"Pass","Failed")</f>
        <v>Pass</v>
      </c>
      <c r="J50" s="5" t="str">
        <f t="shared" si="29"/>
        <v>Pass</v>
      </c>
      <c r="K50" s="5" t="str">
        <f>IF(K31-(K25+K26)&gt;=K48,"Pass","Failed")</f>
        <v>Pass</v>
      </c>
      <c r="L50" s="5" t="str">
        <f t="shared" si="29"/>
        <v>Pass</v>
      </c>
      <c r="M50" s="5" t="str">
        <f>IF(M31-(M25+M26)&gt;=M48,"Pass","Failed")</f>
        <v>Pass</v>
      </c>
      <c r="N50" s="5" t="str">
        <f t="shared" si="29"/>
        <v>Pass</v>
      </c>
      <c r="O50" s="5" t="str">
        <f>IF(O31-(O25+O26)&gt;=O48,"Pass","Failed")</f>
        <v>Pass</v>
      </c>
      <c r="P50" s="5" t="str">
        <f t="shared" si="29"/>
        <v>Pass</v>
      </c>
      <c r="Q50" s="5" t="str">
        <f>IF(Q31-(Q25+Q26)&gt;=Q48,"Pass","Failed")</f>
        <v>Pass</v>
      </c>
      <c r="R50" s="5" t="str">
        <f t="shared" si="29"/>
        <v>Pass</v>
      </c>
      <c r="S50" s="5" t="str">
        <f>IF(S31-(S25+S26)&gt;=S48,"Pass","Failed")</f>
        <v>Pass</v>
      </c>
      <c r="T50" s="5" t="str">
        <f t="shared" si="29"/>
        <v>Pass</v>
      </c>
      <c r="U50" s="5" t="str">
        <f>IF(U31-(U25+U26)&gt;=U48,"Pass","Failed")</f>
        <v>Pass</v>
      </c>
      <c r="V50" s="5" t="str">
        <f t="shared" si="29"/>
        <v>Pass</v>
      </c>
      <c r="W50" s="5" t="str">
        <f>IF(W31-(W25+W26)&gt;=W48,"Pass","Failed")</f>
        <v>Pass</v>
      </c>
      <c r="X50" s="5" t="str">
        <f t="shared" si="29"/>
        <v>Pass</v>
      </c>
      <c r="Y50" s="5" t="str">
        <f>IF(Y31-(Y25+Y26)&gt;=Y48,"Pass","Failed")</f>
        <v>Pass</v>
      </c>
      <c r="Z50" s="5" t="str">
        <f t="shared" si="29"/>
        <v>Pass</v>
      </c>
      <c r="AA50" s="5" t="str">
        <f>IF(AA31-(AA25+AA26)&gt;=AA48,"Pass","Failed")</f>
        <v>Pass</v>
      </c>
      <c r="AB50" s="5" t="str">
        <f t="shared" si="29"/>
        <v>Pass</v>
      </c>
      <c r="AC50" s="5" t="str">
        <f>IF(AC31-(AC25+AC26)&gt;=AC48,"Pass","Failed")</f>
        <v>Pass</v>
      </c>
      <c r="AD50" s="5" t="str">
        <f t="shared" si="29"/>
        <v>Pass</v>
      </c>
      <c r="AE50" s="5" t="str">
        <f>IF(AE31-(AE25+AE26)&gt;=AE48,"Pass","Failed")</f>
        <v>Pass</v>
      </c>
      <c r="AF50" s="5" t="str">
        <f t="shared" si="29"/>
        <v>Pass</v>
      </c>
      <c r="AG50" s="5" t="str">
        <f>IF(AG31-(AG25+AG26)&gt;=AG48,"Pass","Failed")</f>
        <v>Pass</v>
      </c>
      <c r="AH50" s="5" t="str">
        <f t="shared" si="29"/>
        <v>Pass</v>
      </c>
      <c r="AI50" s="5" t="str">
        <f>IF(AI31-(AI25+AI26)&gt;=AI48,"Pass","Failed")</f>
        <v>Pass</v>
      </c>
      <c r="AJ50" s="5" t="str">
        <f t="shared" si="29"/>
        <v>Pass</v>
      </c>
      <c r="AK50" s="5" t="str">
        <f>IF(AK31-(AK25+AK26)&gt;=AK48,"Pass","Failed")</f>
        <v>Pass</v>
      </c>
      <c r="AL50" s="5" t="str">
        <f t="shared" si="29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>IF((AT31+AS31-(AT25+AT26+AS25+AS26))&gt;=AT48,"Pass","Failed")</f>
        <v>Pass</v>
      </c>
      <c r="AU50" s="5" t="str">
        <f>IF(AU31-(AU25+AU26)&gt;=AU48,"Pass","Failed")</f>
        <v>Pass</v>
      </c>
      <c r="AV50" s="5" t="str">
        <f aca="true" t="shared" si="30" ref="AV50:DF50">IF((AV31+AU31-(AV25+AV26+AU25+AU26))&gt;=AV48,"Pass","Failed")</f>
        <v>Pass</v>
      </c>
      <c r="AW50" s="5" t="str">
        <f>IF(AW31-(AW25+AW26)&gt;=AW48,"Pass","Failed")</f>
        <v>Pass</v>
      </c>
      <c r="AX50" s="5" t="str">
        <f t="shared" si="30"/>
        <v>Pass</v>
      </c>
      <c r="AY50" s="5" t="str">
        <f>IF(AY31-(AY25+AY26)&gt;=AY48,"Pass","Failed")</f>
        <v>Pass</v>
      </c>
      <c r="AZ50" s="5" t="str">
        <f t="shared" si="30"/>
        <v>Pass</v>
      </c>
      <c r="BA50" s="5" t="str">
        <f>IF(BA31-(BA25+BA26)&gt;=BA48,"Pass","Failed")</f>
        <v>Pass</v>
      </c>
      <c r="BB50" s="5" t="str">
        <f t="shared" si="30"/>
        <v>Pass</v>
      </c>
      <c r="BC50" s="5" t="str">
        <f>IF(BC31-(BC25+BC26)&gt;=BC48,"Pass","Failed")</f>
        <v>Pass</v>
      </c>
      <c r="BD50" s="5" t="str">
        <f t="shared" si="30"/>
        <v>Pass</v>
      </c>
      <c r="BE50" s="5" t="str">
        <f>IF(BE31-(BE25+BE26)&gt;=BE48,"Pass","Failed")</f>
        <v>Pass</v>
      </c>
      <c r="BF50" s="5" t="str">
        <f t="shared" si="30"/>
        <v>Pass</v>
      </c>
      <c r="BG50" s="5" t="str">
        <f>IF(BG31-(BG25+BG26)&gt;=BG48,"Pass","Failed")</f>
        <v>Pass</v>
      </c>
      <c r="BH50" s="5" t="str">
        <f t="shared" si="30"/>
        <v>Pass</v>
      </c>
      <c r="BI50" s="5" t="str">
        <f>IF(BI31-(BI25+BI26)&gt;=BI48,"Pass","Failed")</f>
        <v>Pass</v>
      </c>
      <c r="BJ50" s="5" t="str">
        <f t="shared" si="30"/>
        <v>Pass</v>
      </c>
      <c r="BK50" s="5" t="str">
        <f>IF(BK31-(BK25+BK26)&gt;=BK48,"Pass","Failed")</f>
        <v>Pass</v>
      </c>
      <c r="BL50" s="5" t="str">
        <f t="shared" si="30"/>
        <v>Pass</v>
      </c>
      <c r="BM50" s="5" t="str">
        <f>IF(BM31-(BM25+BM26)&gt;=BM48,"Pass","Failed")</f>
        <v>Pass</v>
      </c>
      <c r="BN50" s="5" t="str">
        <f t="shared" si="30"/>
        <v>Pass</v>
      </c>
      <c r="BO50" s="5" t="str">
        <f>IF(BO31-(BO25+BO26)&gt;=BO48,"Pass","Failed")</f>
        <v>Pass</v>
      </c>
      <c r="BP50" s="5" t="str">
        <f t="shared" si="30"/>
        <v>Pass</v>
      </c>
      <c r="BQ50" s="5" t="str">
        <f>IF(BQ31-(BQ25+BQ26)&gt;=BQ48,"Pass","Failed")</f>
        <v>Pass</v>
      </c>
      <c r="BR50" s="5" t="str">
        <f t="shared" si="30"/>
        <v>Pass</v>
      </c>
      <c r="BS50" s="5" t="str">
        <f>IF(BS31-(BS25+BS26)&gt;=BS48,"Pass","Failed")</f>
        <v>Pass</v>
      </c>
      <c r="BT50" s="5" t="str">
        <f t="shared" si="30"/>
        <v>Pass</v>
      </c>
      <c r="BU50" s="5" t="str">
        <f>IF(BU31-(BU25+BU26)&gt;=BU48,"Pass","Failed")</f>
        <v>Pass</v>
      </c>
      <c r="BV50" s="5" t="str">
        <f t="shared" si="30"/>
        <v>Pass</v>
      </c>
      <c r="BW50" s="5" t="str">
        <f>IF(BW31-(BW25+BW26)&gt;=BW48,"Pass","Failed")</f>
        <v>Pass</v>
      </c>
      <c r="BX50" s="5" t="str">
        <f t="shared" si="30"/>
        <v>Pass</v>
      </c>
      <c r="BY50" s="5" t="str">
        <f>IF(BY31-(BY25+BY26)&gt;=BY48,"Pass","Failed")</f>
        <v>Pass</v>
      </c>
      <c r="BZ50" s="5" t="str">
        <f t="shared" si="30"/>
        <v>Pass</v>
      </c>
      <c r="CA50" s="5" t="str">
        <f>IF(CA31-(CA25+CA26)&gt;=CA48,"Pass","Failed")</f>
        <v>Pass</v>
      </c>
      <c r="CB50" s="5" t="str">
        <f t="shared" si="30"/>
        <v>Pass</v>
      </c>
      <c r="CC50" s="5" t="str">
        <f>IF(CC31-(CC25+CC26)&gt;=CC48,"Pass","Failed")</f>
        <v>Pass</v>
      </c>
      <c r="CD50" s="5" t="str">
        <f t="shared" si="30"/>
        <v>Pass</v>
      </c>
      <c r="CE50" s="5" t="str">
        <f>IF(CE31-(CE25+CE26)&gt;=CE48,"Pass","Failed")</f>
        <v>Pass</v>
      </c>
      <c r="CF50" s="5" t="str">
        <f t="shared" si="30"/>
        <v>Pass</v>
      </c>
      <c r="CG50" s="5" t="str">
        <f>IF(CG31-(CG25+CG26)&gt;=CG48,"Pass","Failed")</f>
        <v>Pass</v>
      </c>
      <c r="CH50" s="5" t="str">
        <f t="shared" si="30"/>
        <v>Pass</v>
      </c>
      <c r="CI50" s="5" t="str">
        <f t="shared" si="30"/>
        <v>Pass</v>
      </c>
      <c r="CJ50" s="5" t="str">
        <f t="shared" si="30"/>
        <v>Pass</v>
      </c>
      <c r="CK50" s="5" t="str">
        <f t="shared" si="30"/>
        <v>Pass</v>
      </c>
      <c r="CL50" s="5" t="str">
        <f t="shared" si="30"/>
        <v>Pass</v>
      </c>
      <c r="CM50" s="5" t="str">
        <f t="shared" si="30"/>
        <v>Pass</v>
      </c>
      <c r="CN50" s="5" t="str">
        <f t="shared" si="30"/>
        <v>Pass</v>
      </c>
      <c r="CO50" s="5" t="str">
        <f t="shared" si="30"/>
        <v>Pass</v>
      </c>
      <c r="CP50" s="5" t="str">
        <f t="shared" si="30"/>
        <v>Pass</v>
      </c>
      <c r="CQ50" s="5" t="str">
        <f t="shared" si="30"/>
        <v>Pass</v>
      </c>
      <c r="CR50" s="5" t="str">
        <f t="shared" si="30"/>
        <v>Pass</v>
      </c>
      <c r="CS50" s="5" t="str">
        <f t="shared" si="30"/>
        <v>Pass</v>
      </c>
      <c r="CT50" s="5" t="str">
        <f t="shared" si="30"/>
        <v>Pass</v>
      </c>
      <c r="CU50" s="5" t="str">
        <f t="shared" si="30"/>
        <v>Pass</v>
      </c>
      <c r="CV50" s="5" t="str">
        <f t="shared" si="30"/>
        <v>Pass</v>
      </c>
      <c r="CW50" s="5" t="str">
        <f t="shared" si="30"/>
        <v>Pass</v>
      </c>
      <c r="CX50" s="5" t="str">
        <f t="shared" si="30"/>
        <v>Pass</v>
      </c>
      <c r="CY50" s="5" t="str">
        <f t="shared" si="30"/>
        <v>Pass</v>
      </c>
      <c r="CZ50" s="5" t="str">
        <f t="shared" si="30"/>
        <v>Pass</v>
      </c>
      <c r="DA50" s="5" t="str">
        <f>IF((DA31+CZ31-(DA25+DA26+CZ25+CZ26))&gt;=DA48,"Pass","Failed")</f>
        <v>Pass</v>
      </c>
      <c r="DB50" s="5" t="str">
        <f t="shared" si="30"/>
        <v>Failed</v>
      </c>
      <c r="DC50" s="5" t="str">
        <f t="shared" si="30"/>
        <v>Failed</v>
      </c>
      <c r="DD50" s="5" t="str">
        <f t="shared" si="30"/>
        <v>Failed</v>
      </c>
      <c r="DE50" s="5" t="str">
        <f t="shared" si="30"/>
        <v>Failed</v>
      </c>
      <c r="DF50" s="5" t="str">
        <f t="shared" si="30"/>
        <v>Failed</v>
      </c>
      <c r="DG50" s="5" t="str">
        <f aca="true" t="shared" si="31" ref="DG50:DR50">IF((DG31+DF31-(DG25+DG26+DF25+DF26))&gt;=DG48,"Pass","Failed")</f>
        <v>Failed</v>
      </c>
      <c r="DH50" s="5" t="str">
        <f t="shared" si="31"/>
        <v>Failed</v>
      </c>
      <c r="DI50" s="5" t="str">
        <f t="shared" si="31"/>
        <v>Failed</v>
      </c>
      <c r="DJ50" s="5" t="str">
        <f t="shared" si="31"/>
        <v>Pass</v>
      </c>
      <c r="DK50" s="5" t="str">
        <f t="shared" si="31"/>
        <v>Pass</v>
      </c>
      <c r="DL50" s="5" t="str">
        <f t="shared" si="31"/>
        <v>Pass</v>
      </c>
      <c r="DM50" s="5" t="str">
        <f t="shared" si="31"/>
        <v>Pass</v>
      </c>
      <c r="DN50" s="5" t="str">
        <f t="shared" si="31"/>
        <v>Pass</v>
      </c>
      <c r="DO50" s="5" t="str">
        <f t="shared" si="31"/>
        <v>Pass</v>
      </c>
      <c r="DP50" s="5" t="str">
        <f t="shared" si="31"/>
        <v>Pass</v>
      </c>
      <c r="DQ50" s="5" t="str">
        <f t="shared" si="31"/>
        <v>Pass</v>
      </c>
      <c r="DR50" s="5" t="str">
        <f t="shared" si="31"/>
        <v>Pass</v>
      </c>
    </row>
    <row r="51" spans="1:105" s="5" customFormat="1" ht="12.75">
      <c r="A51" s="14" t="s">
        <v>60</v>
      </c>
      <c r="C51" s="5">
        <f aca="true" t="shared" si="32" ref="C51:BN51">C49/C48-1</f>
        <v>-0.015251362030832438</v>
      </c>
      <c r="D51" s="5">
        <f t="shared" si="32"/>
        <v>0.030712179959327512</v>
      </c>
      <c r="E51" s="5">
        <f t="shared" si="32"/>
        <v>-0.010553376039413864</v>
      </c>
      <c r="F51" s="5">
        <f t="shared" si="32"/>
        <v>0.02209661637203686</v>
      </c>
      <c r="G51" s="5">
        <f t="shared" si="32"/>
        <v>0.04708078869678367</v>
      </c>
      <c r="H51" s="5">
        <f t="shared" si="32"/>
        <v>0.07203401372661489</v>
      </c>
      <c r="I51" s="5">
        <f t="shared" si="32"/>
        <v>0.046649218774980516</v>
      </c>
      <c r="J51" s="5">
        <f t="shared" si="32"/>
        <v>0.07001679360983526</v>
      </c>
      <c r="K51" s="5">
        <f t="shared" si="32"/>
        <v>0.05479444521243226</v>
      </c>
      <c r="L51" s="5">
        <f t="shared" si="32"/>
        <v>0.1475772105033779</v>
      </c>
      <c r="M51" s="5">
        <f t="shared" si="32"/>
        <v>0.21533545805747423</v>
      </c>
      <c r="N51" s="5">
        <f t="shared" si="32"/>
        <v>0.20293723797381302</v>
      </c>
      <c r="O51" s="5">
        <f t="shared" si="32"/>
        <v>0.14550660746579114</v>
      </c>
      <c r="P51" s="5">
        <f t="shared" si="32"/>
        <v>0.11555950089401956</v>
      </c>
      <c r="Q51" s="5">
        <f t="shared" si="32"/>
        <v>0.21129415431673904</v>
      </c>
      <c r="R51" s="5">
        <f t="shared" si="32"/>
        <v>0.17154217938843686</v>
      </c>
      <c r="S51" s="5">
        <f t="shared" si="32"/>
        <v>0.26839516094069604</v>
      </c>
      <c r="T51" s="5">
        <f t="shared" si="32"/>
        <v>0.24203255593422845</v>
      </c>
      <c r="U51" s="5">
        <f t="shared" si="32"/>
        <v>0.3322579679201574</v>
      </c>
      <c r="V51" s="5">
        <f t="shared" si="32"/>
        <v>0.2553375090970227</v>
      </c>
      <c r="W51" s="5">
        <f t="shared" si="32"/>
        <v>0.23992415806155853</v>
      </c>
      <c r="X51" s="5">
        <f t="shared" si="32"/>
        <v>0.2574637547533003</v>
      </c>
      <c r="Y51" s="5">
        <f t="shared" si="32"/>
        <v>0.2519006070483434</v>
      </c>
      <c r="Z51" s="5">
        <f t="shared" si="32"/>
        <v>0.2514879085374089</v>
      </c>
      <c r="AA51" s="5">
        <f t="shared" si="32"/>
        <v>0.21810908460652945</v>
      </c>
      <c r="AB51" s="5">
        <f t="shared" si="32"/>
        <v>0.1855215797703258</v>
      </c>
      <c r="AC51" s="5">
        <f t="shared" si="32"/>
        <v>0.15856594544307057</v>
      </c>
      <c r="AD51" s="5">
        <f t="shared" si="32"/>
        <v>0.165282513711845</v>
      </c>
      <c r="AE51" s="5">
        <f t="shared" si="32"/>
        <v>0.16123502335620699</v>
      </c>
      <c r="AF51" s="5">
        <f t="shared" si="32"/>
        <v>0.2223187225826635</v>
      </c>
      <c r="AG51" s="5">
        <f t="shared" si="32"/>
        <v>0.22959636106809622</v>
      </c>
      <c r="AH51" s="5">
        <f t="shared" si="32"/>
        <v>0.2439147228558971</v>
      </c>
      <c r="AI51" s="5">
        <f t="shared" si="32"/>
        <v>0.21953498708311692</v>
      </c>
      <c r="AJ51" s="5">
        <f t="shared" si="32"/>
        <v>0.24687921491997655</v>
      </c>
      <c r="AK51" s="5">
        <f t="shared" si="32"/>
        <v>0.1987123018177861</v>
      </c>
      <c r="AL51" s="5">
        <f t="shared" si="32"/>
        <v>0.23083809944032319</v>
      </c>
      <c r="AM51" s="5">
        <f t="shared" si="32"/>
        <v>0.2255619215133935</v>
      </c>
      <c r="AN51" s="5">
        <f t="shared" si="32"/>
        <v>0.2537682774449026</v>
      </c>
      <c r="AO51" s="5">
        <f t="shared" si="32"/>
        <v>0.24996534589863906</v>
      </c>
      <c r="AP51" s="5">
        <f t="shared" si="32"/>
        <v>0.20811737388321716</v>
      </c>
      <c r="AQ51" s="5">
        <f t="shared" si="32"/>
        <v>0.26443361465867077</v>
      </c>
      <c r="AR51" s="5">
        <f t="shared" si="32"/>
        <v>0.38056699742817357</v>
      </c>
      <c r="AS51" s="5">
        <f t="shared" si="32"/>
        <v>0.5477963583236558</v>
      </c>
      <c r="AT51" s="5">
        <f t="shared" si="32"/>
        <v>0.5124748506627352</v>
      </c>
      <c r="AU51" s="5">
        <f t="shared" si="32"/>
        <v>0.4931591910863138</v>
      </c>
      <c r="AV51" s="5">
        <f t="shared" si="32"/>
        <v>0.4986053313588399</v>
      </c>
      <c r="AW51" s="5">
        <f t="shared" si="32"/>
        <v>0.5506454670585934</v>
      </c>
      <c r="AX51" s="5">
        <f t="shared" si="32"/>
        <v>0.5030883565759199</v>
      </c>
      <c r="AY51" s="5">
        <f t="shared" si="32"/>
        <v>0.5734795098643601</v>
      </c>
      <c r="AZ51" s="5">
        <f t="shared" si="32"/>
        <v>0.5654465151597914</v>
      </c>
      <c r="BA51" s="5">
        <f t="shared" si="32"/>
        <v>0.546818453908831</v>
      </c>
      <c r="BB51" s="5">
        <f t="shared" si="32"/>
        <v>0.5613187760030962</v>
      </c>
      <c r="BC51" s="5">
        <f t="shared" si="32"/>
        <v>0.6287564716064338</v>
      </c>
      <c r="BD51" s="5">
        <f t="shared" si="32"/>
        <v>0.5742197043320332</v>
      </c>
      <c r="BE51" s="5">
        <f t="shared" si="32"/>
        <v>0.5357421936478224</v>
      </c>
      <c r="BF51" s="5">
        <f t="shared" si="32"/>
        <v>0.5790125258506387</v>
      </c>
      <c r="BG51" s="5">
        <f t="shared" si="32"/>
        <v>0.16258857043572994</v>
      </c>
      <c r="BH51" s="5">
        <f t="shared" si="32"/>
        <v>0.19089567293319964</v>
      </c>
      <c r="BI51" s="5">
        <f t="shared" si="32"/>
        <v>0.2128559796585041</v>
      </c>
      <c r="BJ51" s="5">
        <f t="shared" si="32"/>
        <v>0.22621864760835608</v>
      </c>
      <c r="BK51" s="5">
        <f t="shared" si="32"/>
        <v>0.2337885615559887</v>
      </c>
      <c r="BL51" s="5">
        <f t="shared" si="32"/>
        <v>0.2151384154442515</v>
      </c>
      <c r="BM51" s="5">
        <f t="shared" si="32"/>
        <v>0.11819630749059451</v>
      </c>
      <c r="BN51" s="5">
        <f t="shared" si="32"/>
        <v>0.11531486949911907</v>
      </c>
      <c r="BO51" s="5">
        <f aca="true" t="shared" si="33" ref="BO51:CE51">BO49/BO48-1</f>
        <v>0.18299503948520957</v>
      </c>
      <c r="BP51" s="5">
        <f t="shared" si="33"/>
        <v>0.22122821441341012</v>
      </c>
      <c r="BQ51" s="5">
        <f t="shared" si="33"/>
        <v>0.19323716520042633</v>
      </c>
      <c r="BR51" s="5">
        <f t="shared" si="33"/>
        <v>0.22050520603491153</v>
      </c>
      <c r="BS51" s="5">
        <f t="shared" si="33"/>
        <v>0.1626453100891656</v>
      </c>
      <c r="BT51" s="5">
        <f t="shared" si="33"/>
        <v>0.21835124522270744</v>
      </c>
      <c r="BU51" s="5">
        <f t="shared" si="33"/>
        <v>0.2772588216687173</v>
      </c>
      <c r="BV51" s="5">
        <f t="shared" si="33"/>
        <v>0.2805217229199928</v>
      </c>
      <c r="BW51" s="5">
        <f t="shared" si="33"/>
        <v>0.2898521243501311</v>
      </c>
      <c r="BX51" s="5">
        <f t="shared" si="33"/>
        <v>0.27938504750476945</v>
      </c>
      <c r="BY51" s="5">
        <f t="shared" si="33"/>
        <v>0.347704000926782</v>
      </c>
      <c r="BZ51" s="5">
        <f t="shared" si="33"/>
        <v>0.34156635799930823</v>
      </c>
      <c r="CA51" s="5">
        <f t="shared" si="33"/>
        <v>0.2596361155307456</v>
      </c>
      <c r="CB51" s="5">
        <f t="shared" si="33"/>
        <v>0.2635147753229925</v>
      </c>
      <c r="CC51" s="5">
        <f t="shared" si="33"/>
        <v>0.3358641541951377</v>
      </c>
      <c r="CD51" s="5">
        <f t="shared" si="33"/>
        <v>0.28781457916311526</v>
      </c>
      <c r="CE51" s="5">
        <f t="shared" si="33"/>
        <v>0.32605526429689724</v>
      </c>
      <c r="CF51" s="5">
        <f aca="true" t="shared" si="34" ref="CF51:CY51">CF49/CF48-1</f>
        <v>0.31768628749992</v>
      </c>
      <c r="CG51" s="5">
        <f t="shared" si="34"/>
        <v>0.35505149110407697</v>
      </c>
      <c r="CH51" s="5">
        <f t="shared" si="34"/>
        <v>0.4145572956907797</v>
      </c>
      <c r="CI51" s="5">
        <f t="shared" si="34"/>
        <v>0.4081352139302392</v>
      </c>
      <c r="CJ51" s="5">
        <f t="shared" si="34"/>
        <v>0.38200399574272526</v>
      </c>
      <c r="CK51" s="5">
        <f t="shared" si="34"/>
        <v>0.34706990265424786</v>
      </c>
      <c r="CL51" s="5">
        <f t="shared" si="34"/>
        <v>0.34243723276380456</v>
      </c>
      <c r="CM51" s="5">
        <f t="shared" si="34"/>
        <v>0.36059565253501447</v>
      </c>
      <c r="CN51" s="5">
        <f t="shared" si="34"/>
        <v>0.34463694703867653</v>
      </c>
      <c r="CO51" s="5">
        <f t="shared" si="34"/>
        <v>0.29955324175475684</v>
      </c>
      <c r="CP51" s="5">
        <f t="shared" si="34"/>
        <v>0.3120210040592748</v>
      </c>
      <c r="CQ51" s="5">
        <f t="shared" si="34"/>
        <v>0.3094774852524065</v>
      </c>
      <c r="CR51" s="5">
        <f t="shared" si="34"/>
        <v>0.3077813260958189</v>
      </c>
      <c r="CS51" s="5">
        <f t="shared" si="34"/>
        <v>0.3121115011983424</v>
      </c>
      <c r="CT51" s="5">
        <f t="shared" si="34"/>
        <v>0.3458341778367162</v>
      </c>
      <c r="CU51" s="5">
        <f t="shared" si="34"/>
        <v>0.2818882564366023</v>
      </c>
      <c r="CV51" s="5">
        <f t="shared" si="34"/>
        <v>0.2909588645503993</v>
      </c>
      <c r="CW51" s="5">
        <f t="shared" si="34"/>
        <v>0.221284908953979</v>
      </c>
      <c r="CX51" s="5">
        <f t="shared" si="34"/>
        <v>0.2561635821925048</v>
      </c>
      <c r="CY51" s="5">
        <f t="shared" si="34"/>
        <v>0.3010129493988607</v>
      </c>
      <c r="CZ51" s="5">
        <f>CZ49/CZ48-1</f>
        <v>0.2959027337042017</v>
      </c>
      <c r="DA51" s="5">
        <f>DA49/DA48-1</f>
        <v>0.38246799146370636</v>
      </c>
    </row>
    <row r="52" spans="1:123" s="18" customFormat="1" ht="12.75">
      <c r="A52" s="17" t="s">
        <v>31</v>
      </c>
      <c r="B52" s="18">
        <v>125100</v>
      </c>
      <c r="C52" s="18">
        <v>251448</v>
      </c>
      <c r="D52" s="18">
        <v>251448</v>
      </c>
      <c r="E52" s="18">
        <v>252702</v>
      </c>
      <c r="F52" s="18">
        <v>252702</v>
      </c>
      <c r="G52" s="18">
        <v>253962</v>
      </c>
      <c r="H52" s="18">
        <v>253962</v>
      </c>
      <c r="I52" s="18">
        <v>255229</v>
      </c>
      <c r="J52" s="18">
        <v>255229</v>
      </c>
      <c r="K52" s="18">
        <v>256502</v>
      </c>
      <c r="L52" s="18">
        <v>256502</v>
      </c>
      <c r="M52" s="18">
        <v>257781</v>
      </c>
      <c r="N52" s="18">
        <v>257781</v>
      </c>
      <c r="O52" s="18">
        <v>259067</v>
      </c>
      <c r="P52" s="18">
        <v>259067</v>
      </c>
      <c r="Q52" s="18">
        <v>260359</v>
      </c>
      <c r="R52" s="18">
        <v>260359</v>
      </c>
      <c r="S52" s="18">
        <v>261658</v>
      </c>
      <c r="T52" s="18">
        <v>261658</v>
      </c>
      <c r="U52" s="18">
        <v>262963</v>
      </c>
      <c r="V52" s="18">
        <v>262963</v>
      </c>
      <c r="W52" s="18">
        <v>264274</v>
      </c>
      <c r="X52" s="18">
        <v>264274</v>
      </c>
      <c r="Y52" s="18">
        <v>265592</v>
      </c>
      <c r="Z52" s="18">
        <v>265592</v>
      </c>
      <c r="AA52" s="18">
        <v>266917</v>
      </c>
      <c r="AB52" s="18">
        <v>266917</v>
      </c>
      <c r="AC52" s="18">
        <v>268248</v>
      </c>
      <c r="AD52" s="18">
        <v>268248</v>
      </c>
      <c r="AE52" s="18">
        <v>269586</v>
      </c>
      <c r="AF52" s="18">
        <v>269586</v>
      </c>
      <c r="AG52" s="18">
        <v>270931</v>
      </c>
      <c r="AH52" s="18">
        <v>270931</v>
      </c>
      <c r="AI52" s="18">
        <v>272282</v>
      </c>
      <c r="AJ52" s="18">
        <v>272282</v>
      </c>
      <c r="AK52" s="18">
        <v>273640</v>
      </c>
      <c r="AL52" s="18">
        <v>273640</v>
      </c>
      <c r="AM52" s="18">
        <v>275005</v>
      </c>
      <c r="AN52" s="18">
        <v>275005</v>
      </c>
      <c r="AO52" s="18">
        <v>276377</v>
      </c>
      <c r="AP52" s="18">
        <v>276377</v>
      </c>
      <c r="AQ52" s="18">
        <f>AR18+AR19</f>
        <v>277755</v>
      </c>
      <c r="AR52" s="18">
        <f>AQ52</f>
        <v>277755</v>
      </c>
      <c r="AS52" s="18">
        <f>(AT18+AT19)*2</f>
        <v>279140</v>
      </c>
      <c r="AT52" s="18">
        <f>AS52</f>
        <v>279140</v>
      </c>
      <c r="AU52" s="18">
        <f>(AV18+AV19)*2</f>
        <v>280533</v>
      </c>
      <c r="AV52" s="18">
        <f>AU52</f>
        <v>280533</v>
      </c>
      <c r="AW52" s="18">
        <f>(AX18+AX19)*2</f>
        <v>281932</v>
      </c>
      <c r="AX52" s="18">
        <f>AW52</f>
        <v>281932</v>
      </c>
      <c r="AY52" s="18">
        <f>(AZ18+AZ19)*2</f>
        <v>283337</v>
      </c>
      <c r="AZ52" s="18">
        <f>AY52</f>
        <v>283337</v>
      </c>
      <c r="BA52" s="18">
        <f>(BB18+BB19)*2</f>
        <v>284751</v>
      </c>
      <c r="BB52" s="18">
        <f>BA52</f>
        <v>284751</v>
      </c>
      <c r="BC52" s="18">
        <f>(BD18+BD19)*2</f>
        <v>286171</v>
      </c>
      <c r="BD52" s="18">
        <f>BC52</f>
        <v>286171</v>
      </c>
      <c r="BE52" s="18">
        <f>(BF18+BF19)*2</f>
        <v>287599</v>
      </c>
      <c r="BF52" s="18">
        <f>BE52</f>
        <v>287599</v>
      </c>
      <c r="BG52" s="18">
        <f>(BH18+BH19)*2</f>
        <v>289033</v>
      </c>
      <c r="BH52" s="18">
        <f>BG52</f>
        <v>289033</v>
      </c>
      <c r="BI52" s="18">
        <f>(BJ18+BJ19)*2</f>
        <v>290474</v>
      </c>
      <c r="BJ52" s="18">
        <f>BI52</f>
        <v>290474</v>
      </c>
      <c r="BK52" s="18">
        <f>(BL18+BL19)*2</f>
        <v>291923</v>
      </c>
      <c r="BL52" s="18">
        <f>BK52</f>
        <v>291923</v>
      </c>
      <c r="BM52" s="18">
        <f>(BN18+BN19)*2</f>
        <v>293378</v>
      </c>
      <c r="BN52" s="18">
        <f>BM52</f>
        <v>293378</v>
      </c>
      <c r="BO52" s="18">
        <f>(BP18+BP19)*2</f>
        <v>294842</v>
      </c>
      <c r="BP52" s="18">
        <f>BO52</f>
        <v>294842</v>
      </c>
      <c r="BQ52" s="18">
        <f>(BR18+BR19)*2</f>
        <v>296313</v>
      </c>
      <c r="BR52" s="18">
        <f>BQ52</f>
        <v>296313</v>
      </c>
      <c r="BS52" s="18">
        <f>(BT18+BT19)*2</f>
        <v>297791</v>
      </c>
      <c r="BT52" s="18">
        <f>BS52</f>
        <v>297791</v>
      </c>
      <c r="BU52" s="18">
        <f>(BV18+BV19)*2</f>
        <v>299276</v>
      </c>
      <c r="BV52" s="18">
        <f>BU52</f>
        <v>299276</v>
      </c>
      <c r="BW52" s="18">
        <f>(BX18+BX19)*2</f>
        <v>300768</v>
      </c>
      <c r="BX52" s="18">
        <f>BW52</f>
        <v>300768</v>
      </c>
      <c r="BY52" s="18">
        <f>(BZ18+BZ19)*2</f>
        <v>302269</v>
      </c>
      <c r="BZ52" s="18">
        <f>BY52</f>
        <v>302269</v>
      </c>
      <c r="CA52" s="18">
        <f>(CB18+CB19)*2</f>
        <v>303777</v>
      </c>
      <c r="CB52" s="18">
        <f>CA52</f>
        <v>303777</v>
      </c>
      <c r="CC52" s="18">
        <f>(CD18+CD19)*2</f>
        <v>305292</v>
      </c>
      <c r="CD52" s="18">
        <f>CC52</f>
        <v>305292</v>
      </c>
      <c r="CE52" s="18">
        <f>(CF18+CF19)*2</f>
        <v>306814</v>
      </c>
      <c r="CF52" s="18">
        <f>CE52</f>
        <v>306814</v>
      </c>
      <c r="CG52" s="18">
        <f>(CH18+CH19)*2</f>
        <v>308344</v>
      </c>
      <c r="CH52" s="18">
        <f>CG52</f>
        <v>308344</v>
      </c>
      <c r="CI52" s="18">
        <f>(CJ18+CJ19)*2</f>
        <v>309883</v>
      </c>
      <c r="CJ52" s="18">
        <f>CI52</f>
        <v>309883</v>
      </c>
      <c r="CK52" s="18">
        <f>(CL18+CL19)*2</f>
        <v>311428</v>
      </c>
      <c r="CL52" s="18">
        <f>CK52</f>
        <v>311428</v>
      </c>
      <c r="CM52" s="18">
        <f>(CN18+CN19)*2</f>
        <v>312981</v>
      </c>
      <c r="CN52" s="18">
        <f>CM52</f>
        <v>312981</v>
      </c>
      <c r="CO52" s="18">
        <f>(CP18+CP19)*2</f>
        <v>314541</v>
      </c>
      <c r="CP52" s="18">
        <f>CO52</f>
        <v>314541</v>
      </c>
      <c r="CQ52" s="18">
        <f>(CR18+CR19)*2</f>
        <v>316111</v>
      </c>
      <c r="CR52" s="18">
        <f>CQ52</f>
        <v>316111</v>
      </c>
      <c r="CS52" s="18">
        <f>(CT18+CT19)*2</f>
        <v>317687</v>
      </c>
      <c r="CT52" s="18">
        <f>CS52</f>
        <v>317687</v>
      </c>
      <c r="CU52" s="18">
        <f>(CV18+CV19)*2</f>
        <v>319272</v>
      </c>
      <c r="CV52" s="18">
        <f>CU52</f>
        <v>319272</v>
      </c>
      <c r="CW52" s="18">
        <f>(CX18+CX19)*2</f>
        <v>320864</v>
      </c>
      <c r="CX52" s="18">
        <f>CW52</f>
        <v>320864</v>
      </c>
      <c r="CY52" s="18">
        <f>(CZ18+CZ19)*2</f>
        <v>322464</v>
      </c>
      <c r="CZ52" s="18">
        <f>CY52</f>
        <v>322464</v>
      </c>
      <c r="DA52" s="18">
        <f>(DB18+DB19)*2</f>
        <v>324073</v>
      </c>
      <c r="DB52" s="18">
        <f>DA52</f>
        <v>324073</v>
      </c>
      <c r="DC52" s="18">
        <f>(DD18+DD19)*2</f>
        <v>325688</v>
      </c>
      <c r="DD52" s="18">
        <f>DC52</f>
        <v>325688</v>
      </c>
      <c r="DE52" s="18">
        <f>(DF18+DF19)*2</f>
        <v>327314</v>
      </c>
      <c r="DF52" s="18">
        <f>DE52</f>
        <v>327314</v>
      </c>
      <c r="DG52" s="18">
        <f>(DH18+DH19)*2</f>
        <v>328945</v>
      </c>
      <c r="DH52" s="18">
        <f>DG52</f>
        <v>328945</v>
      </c>
      <c r="DI52" s="18">
        <f>(DJ18+DJ19)*2</f>
        <v>330587</v>
      </c>
      <c r="DJ52" s="18">
        <f>DI52</f>
        <v>330587</v>
      </c>
      <c r="DK52" s="18">
        <f>(DL18+DL19)*2</f>
        <v>332236</v>
      </c>
      <c r="DL52" s="18">
        <f>DK52</f>
        <v>332236</v>
      </c>
      <c r="DM52" s="18">
        <f>(DN18+DN19)*2</f>
        <v>333893</v>
      </c>
      <c r="DN52" s="18">
        <f>DM52</f>
        <v>333893</v>
      </c>
      <c r="DO52" s="18">
        <f>(DP18+DP19)*2</f>
        <v>335559</v>
      </c>
      <c r="DP52" s="18">
        <f>DO52</f>
        <v>335559</v>
      </c>
      <c r="DQ52" s="18">
        <f>(DR18+DR19)*2</f>
        <v>337232</v>
      </c>
      <c r="DR52" s="18">
        <f>DQ52</f>
        <v>337232</v>
      </c>
      <c r="DS52" s="18">
        <f>(DT18+DT19)*2</f>
        <v>0</v>
      </c>
    </row>
    <row r="53" spans="1:256" s="3" customFormat="1" ht="12.75">
      <c r="A53" s="15" t="s">
        <v>2</v>
      </c>
      <c r="B53" s="4">
        <f aca="true" t="shared" si="35" ref="B53:AK53">B22</f>
        <v>167464</v>
      </c>
      <c r="C53" s="4">
        <f t="shared" si="35"/>
        <v>170476</v>
      </c>
      <c r="D53" s="4">
        <f t="shared" si="35"/>
        <v>173980</v>
      </c>
      <c r="E53" s="4">
        <f t="shared" si="35"/>
        <v>179068</v>
      </c>
      <c r="F53" s="4">
        <f t="shared" si="35"/>
        <v>180398</v>
      </c>
      <c r="G53" s="4">
        <f t="shared" si="35"/>
        <v>182256</v>
      </c>
      <c r="H53" s="4">
        <f t="shared" si="35"/>
        <v>184691</v>
      </c>
      <c r="I53" s="4">
        <f t="shared" si="35"/>
        <v>189314</v>
      </c>
      <c r="J53" s="4">
        <f t="shared" si="35"/>
        <v>191210</v>
      </c>
      <c r="K53" s="4">
        <f t="shared" si="35"/>
        <v>195486</v>
      </c>
      <c r="L53" s="4">
        <f t="shared" si="35"/>
        <v>216772</v>
      </c>
      <c r="M53" s="4">
        <f t="shared" si="35"/>
        <v>202912</v>
      </c>
      <c r="N53" s="4">
        <f t="shared" si="35"/>
        <v>204425</v>
      </c>
      <c r="O53" s="4">
        <f t="shared" si="35"/>
        <v>206307</v>
      </c>
      <c r="P53" s="4">
        <f t="shared" si="35"/>
        <v>206874</v>
      </c>
      <c r="Q53" s="4">
        <f t="shared" si="35"/>
        <v>216871</v>
      </c>
      <c r="R53" s="4">
        <f t="shared" si="35"/>
        <v>219581</v>
      </c>
      <c r="S53" s="4">
        <f t="shared" si="35"/>
        <v>220506</v>
      </c>
      <c r="T53" s="4">
        <f t="shared" si="35"/>
        <v>224372</v>
      </c>
      <c r="U53" s="4">
        <f t="shared" si="35"/>
        <v>229954</v>
      </c>
      <c r="V53" s="4">
        <f t="shared" si="35"/>
        <v>231605</v>
      </c>
      <c r="W53" s="4">
        <f t="shared" si="35"/>
        <v>231758</v>
      </c>
      <c r="X53" s="4">
        <f t="shared" si="35"/>
        <v>251324</v>
      </c>
      <c r="Y53" s="4">
        <f t="shared" si="35"/>
        <v>235536</v>
      </c>
      <c r="Z53" s="4">
        <f t="shared" si="35"/>
        <v>234961</v>
      </c>
      <c r="AA53" s="4">
        <f t="shared" si="35"/>
        <v>239924</v>
      </c>
      <c r="AB53" s="4">
        <f t="shared" si="35"/>
        <v>239893</v>
      </c>
      <c r="AC53" s="4">
        <f t="shared" si="35"/>
        <v>243907</v>
      </c>
      <c r="AD53" s="4">
        <f t="shared" si="35"/>
        <v>245862</v>
      </c>
      <c r="AE53" s="4">
        <f t="shared" si="35"/>
        <v>246199</v>
      </c>
      <c r="AF53" s="4">
        <f t="shared" si="35"/>
        <v>246616</v>
      </c>
      <c r="AG53" s="4">
        <f t="shared" si="35"/>
        <v>250192</v>
      </c>
      <c r="AH53" s="4">
        <f t="shared" si="35"/>
        <v>250482</v>
      </c>
      <c r="AI53" s="4">
        <f t="shared" si="35"/>
        <v>250269</v>
      </c>
      <c r="AJ53" s="4">
        <f t="shared" si="35"/>
        <v>251490</v>
      </c>
      <c r="AK53" s="4">
        <f t="shared" si="35"/>
        <v>257554</v>
      </c>
      <c r="AL53" s="4">
        <f>AL22</f>
        <v>262169</v>
      </c>
      <c r="AM53" s="4">
        <f>AM22</f>
        <v>263511</v>
      </c>
      <c r="AN53" s="4">
        <f aca="true" t="shared" si="36" ref="AN53:CY53">AN22</f>
        <v>264487</v>
      </c>
      <c r="AO53" s="4">
        <f t="shared" si="36"/>
        <v>272085</v>
      </c>
      <c r="AP53" s="4">
        <f t="shared" si="36"/>
        <v>277096</v>
      </c>
      <c r="AQ53" s="4">
        <f t="shared" si="36"/>
        <v>278967</v>
      </c>
      <c r="AR53" s="4">
        <f t="shared" si="36"/>
        <v>278143</v>
      </c>
      <c r="AS53" s="4">
        <f t="shared" si="36"/>
        <v>268479</v>
      </c>
      <c r="AT53" s="4">
        <f t="shared" si="36"/>
        <v>279975</v>
      </c>
      <c r="AU53" s="4">
        <f t="shared" si="36"/>
        <v>276569</v>
      </c>
      <c r="AV53" s="4">
        <f t="shared" si="36"/>
        <v>274367</v>
      </c>
      <c r="AW53" s="4">
        <f t="shared" si="36"/>
        <v>284223</v>
      </c>
      <c r="AX53" s="4">
        <f t="shared" si="36"/>
        <v>283465</v>
      </c>
      <c r="AY53" s="4">
        <f t="shared" si="36"/>
        <v>283465</v>
      </c>
      <c r="AZ53" s="4">
        <f t="shared" si="36"/>
        <v>292353</v>
      </c>
      <c r="BA53" s="4">
        <f t="shared" si="36"/>
        <v>295285</v>
      </c>
      <c r="BB53" s="4">
        <f t="shared" si="36"/>
        <v>293358</v>
      </c>
      <c r="BC53" s="4">
        <f t="shared" si="36"/>
        <v>296876</v>
      </c>
      <c r="BD53" s="4">
        <f t="shared" si="36"/>
        <v>298435</v>
      </c>
      <c r="BE53" s="4">
        <f t="shared" si="36"/>
        <v>302253</v>
      </c>
      <c r="BF53" s="4">
        <f t="shared" si="36"/>
        <v>305148</v>
      </c>
      <c r="BG53" s="4">
        <f t="shared" si="36"/>
        <v>227900</v>
      </c>
      <c r="BH53" s="4">
        <f t="shared" si="36"/>
        <v>233966</v>
      </c>
      <c r="BI53" s="4">
        <f t="shared" si="36"/>
        <v>238194</v>
      </c>
      <c r="BJ53" s="4">
        <f t="shared" si="36"/>
        <v>241009</v>
      </c>
      <c r="BK53" s="4">
        <f t="shared" si="36"/>
        <v>240862</v>
      </c>
      <c r="BL53" s="4">
        <f t="shared" si="36"/>
        <v>240913</v>
      </c>
      <c r="BM53" s="4">
        <f t="shared" si="36"/>
        <v>231854</v>
      </c>
      <c r="BN53" s="4">
        <f t="shared" si="36"/>
        <v>240522</v>
      </c>
      <c r="BO53" s="4">
        <f t="shared" si="36"/>
        <v>239236</v>
      </c>
      <c r="BP53" s="4">
        <f t="shared" si="36"/>
        <v>240845</v>
      </c>
      <c r="BQ53" s="4">
        <f t="shared" si="36"/>
        <v>244807</v>
      </c>
      <c r="BR53" s="4">
        <f t="shared" si="36"/>
        <v>244807</v>
      </c>
      <c r="BS53" s="4">
        <f t="shared" si="36"/>
        <v>251627</v>
      </c>
      <c r="BT53" s="4">
        <f t="shared" si="36"/>
        <v>252696</v>
      </c>
      <c r="BU53" s="4">
        <f t="shared" si="36"/>
        <v>254018</v>
      </c>
      <c r="BV53" s="4">
        <f t="shared" si="36"/>
        <v>255197</v>
      </c>
      <c r="BW53" s="4">
        <f t="shared" si="36"/>
        <v>261188</v>
      </c>
      <c r="BX53" s="4">
        <f t="shared" si="36"/>
        <v>270102</v>
      </c>
      <c r="BY53" s="4">
        <f t="shared" si="36"/>
        <v>270056</v>
      </c>
      <c r="BZ53" s="4">
        <f t="shared" si="36"/>
        <v>269381</v>
      </c>
      <c r="CA53" s="4">
        <f t="shared" si="36"/>
        <v>272186</v>
      </c>
      <c r="CB53" s="4">
        <f t="shared" si="36"/>
        <v>273590</v>
      </c>
      <c r="CC53" s="4">
        <f t="shared" si="36"/>
        <v>274288</v>
      </c>
      <c r="CD53" s="4">
        <f t="shared" si="36"/>
        <v>275446</v>
      </c>
      <c r="CE53" s="4">
        <f t="shared" si="36"/>
        <v>280389</v>
      </c>
      <c r="CF53" s="4">
        <f t="shared" si="36"/>
        <v>280532</v>
      </c>
      <c r="CG53" s="4">
        <f t="shared" si="36"/>
        <v>281314</v>
      </c>
      <c r="CH53" s="4">
        <f t="shared" si="36"/>
        <v>281462</v>
      </c>
      <c r="CI53" s="4">
        <f t="shared" si="36"/>
        <v>289339</v>
      </c>
      <c r="CJ53" s="4">
        <f t="shared" si="36"/>
        <v>280787</v>
      </c>
      <c r="CK53" s="4">
        <f t="shared" si="36"/>
        <v>283399</v>
      </c>
      <c r="CL53" s="4">
        <f t="shared" si="36"/>
        <v>282740</v>
      </c>
      <c r="CM53" s="4">
        <f t="shared" si="36"/>
        <v>281653</v>
      </c>
      <c r="CN53" s="4">
        <f t="shared" si="36"/>
        <v>281124</v>
      </c>
      <c r="CO53" s="4">
        <f t="shared" si="36"/>
        <v>282009</v>
      </c>
      <c r="CP53" s="4">
        <f t="shared" si="36"/>
        <v>282445</v>
      </c>
      <c r="CQ53" s="4">
        <f t="shared" si="36"/>
        <v>280313</v>
      </c>
      <c r="CR53" s="4">
        <f t="shared" si="36"/>
        <v>274536</v>
      </c>
      <c r="CS53" s="4">
        <f t="shared" si="36"/>
        <v>248588</v>
      </c>
      <c r="CT53" s="4">
        <f t="shared" si="36"/>
        <v>280795</v>
      </c>
      <c r="CU53" s="4">
        <f t="shared" si="36"/>
        <v>280335</v>
      </c>
      <c r="CV53" s="4">
        <f t="shared" si="36"/>
        <v>282991</v>
      </c>
      <c r="CW53" s="4">
        <f t="shared" si="36"/>
        <v>278636</v>
      </c>
      <c r="CX53" s="4">
        <f t="shared" si="36"/>
        <v>278675</v>
      </c>
      <c r="CY53" s="4">
        <f t="shared" si="36"/>
        <v>282944</v>
      </c>
      <c r="CZ53" s="4">
        <f aca="true" t="shared" si="37" ref="CZ53:FK53">CZ22</f>
        <v>283173</v>
      </c>
      <c r="DA53" s="4">
        <f>DA22</f>
        <v>282269</v>
      </c>
      <c r="DB53" s="4">
        <f t="shared" si="37"/>
        <v>0</v>
      </c>
      <c r="DC53" s="4">
        <f t="shared" si="37"/>
        <v>0</v>
      </c>
      <c r="DD53" s="4">
        <f t="shared" si="37"/>
        <v>0</v>
      </c>
      <c r="DE53" s="4">
        <f t="shared" si="37"/>
        <v>0</v>
      </c>
      <c r="DF53" s="4">
        <f t="shared" si="37"/>
        <v>0</v>
      </c>
      <c r="DG53" s="4">
        <f t="shared" si="37"/>
        <v>0</v>
      </c>
      <c r="DH53" s="4">
        <f t="shared" si="37"/>
        <v>0</v>
      </c>
      <c r="DI53" s="4">
        <f t="shared" si="37"/>
        <v>0</v>
      </c>
      <c r="DJ53" s="4">
        <f t="shared" si="37"/>
        <v>0</v>
      </c>
      <c r="DK53" s="4">
        <f t="shared" si="37"/>
        <v>0</v>
      </c>
      <c r="DL53" s="4">
        <f t="shared" si="37"/>
        <v>0</v>
      </c>
      <c r="DM53" s="4">
        <f t="shared" si="37"/>
        <v>0</v>
      </c>
      <c r="DN53" s="4">
        <f t="shared" si="37"/>
        <v>0</v>
      </c>
      <c r="DO53" s="4">
        <f t="shared" si="37"/>
        <v>0</v>
      </c>
      <c r="DP53" s="4">
        <f t="shared" si="37"/>
        <v>0</v>
      </c>
      <c r="DQ53" s="4">
        <f t="shared" si="37"/>
        <v>0</v>
      </c>
      <c r="DR53" s="4">
        <f t="shared" si="37"/>
        <v>0</v>
      </c>
      <c r="DS53" s="4">
        <f t="shared" si="37"/>
        <v>0</v>
      </c>
      <c r="DT53" s="4">
        <f t="shared" si="37"/>
        <v>0</v>
      </c>
      <c r="DU53" s="4">
        <f t="shared" si="37"/>
        <v>0</v>
      </c>
      <c r="DV53" s="4">
        <f t="shared" si="37"/>
        <v>0</v>
      </c>
      <c r="DW53" s="4">
        <f t="shared" si="37"/>
        <v>0</v>
      </c>
      <c r="DX53" s="4">
        <f t="shared" si="37"/>
        <v>0</v>
      </c>
      <c r="DY53" s="4">
        <f t="shared" si="37"/>
        <v>0</v>
      </c>
      <c r="DZ53" s="4">
        <f t="shared" si="37"/>
        <v>0</v>
      </c>
      <c r="EA53" s="4">
        <f t="shared" si="37"/>
        <v>0</v>
      </c>
      <c r="EB53" s="4">
        <f t="shared" si="37"/>
        <v>0</v>
      </c>
      <c r="EC53" s="4">
        <f t="shared" si="37"/>
        <v>0</v>
      </c>
      <c r="ED53" s="4">
        <f t="shared" si="37"/>
        <v>0</v>
      </c>
      <c r="EE53" s="4">
        <f t="shared" si="37"/>
        <v>0</v>
      </c>
      <c r="EF53" s="4">
        <f t="shared" si="37"/>
        <v>0</v>
      </c>
      <c r="EG53" s="4">
        <f t="shared" si="37"/>
        <v>0</v>
      </c>
      <c r="EH53" s="4">
        <f t="shared" si="37"/>
        <v>0</v>
      </c>
      <c r="EI53" s="4">
        <f t="shared" si="37"/>
        <v>0</v>
      </c>
      <c r="EJ53" s="4">
        <f t="shared" si="37"/>
        <v>0</v>
      </c>
      <c r="EK53" s="4">
        <f t="shared" si="37"/>
        <v>0</v>
      </c>
      <c r="EL53" s="4">
        <f t="shared" si="37"/>
        <v>0</v>
      </c>
      <c r="EM53" s="4">
        <f t="shared" si="37"/>
        <v>0</v>
      </c>
      <c r="EN53" s="4">
        <f t="shared" si="37"/>
        <v>0</v>
      </c>
      <c r="EO53" s="4">
        <f t="shared" si="37"/>
        <v>0</v>
      </c>
      <c r="EP53" s="4">
        <f t="shared" si="37"/>
        <v>0</v>
      </c>
      <c r="EQ53" s="4">
        <f t="shared" si="37"/>
        <v>0</v>
      </c>
      <c r="ER53" s="4">
        <f t="shared" si="37"/>
        <v>0</v>
      </c>
      <c r="ES53" s="4">
        <f t="shared" si="37"/>
        <v>0</v>
      </c>
      <c r="ET53" s="4">
        <f t="shared" si="37"/>
        <v>0</v>
      </c>
      <c r="EU53" s="4">
        <f t="shared" si="37"/>
        <v>0</v>
      </c>
      <c r="EV53" s="4">
        <f t="shared" si="37"/>
        <v>0</v>
      </c>
      <c r="EW53" s="4">
        <f t="shared" si="37"/>
        <v>0</v>
      </c>
      <c r="EX53" s="4">
        <f t="shared" si="37"/>
        <v>0</v>
      </c>
      <c r="EY53" s="4">
        <f t="shared" si="37"/>
        <v>0</v>
      </c>
      <c r="EZ53" s="4">
        <f t="shared" si="37"/>
        <v>0</v>
      </c>
      <c r="FA53" s="4">
        <f t="shared" si="37"/>
        <v>0</v>
      </c>
      <c r="FB53" s="4">
        <f t="shared" si="37"/>
        <v>0</v>
      </c>
      <c r="FC53" s="4">
        <f t="shared" si="37"/>
        <v>0</v>
      </c>
      <c r="FD53" s="4">
        <f t="shared" si="37"/>
        <v>0</v>
      </c>
      <c r="FE53" s="4">
        <f t="shared" si="37"/>
        <v>0</v>
      </c>
      <c r="FF53" s="4">
        <f t="shared" si="37"/>
        <v>0</v>
      </c>
      <c r="FG53" s="4">
        <f t="shared" si="37"/>
        <v>0</v>
      </c>
      <c r="FH53" s="4">
        <f t="shared" si="37"/>
        <v>0</v>
      </c>
      <c r="FI53" s="4">
        <f t="shared" si="37"/>
        <v>0</v>
      </c>
      <c r="FJ53" s="4">
        <f t="shared" si="37"/>
        <v>0</v>
      </c>
      <c r="FK53" s="4">
        <f t="shared" si="37"/>
        <v>0</v>
      </c>
      <c r="FL53" s="4">
        <f aca="true" t="shared" si="38" ref="FL53:HW53">FL22</f>
        <v>0</v>
      </c>
      <c r="FM53" s="4">
        <f t="shared" si="38"/>
        <v>0</v>
      </c>
      <c r="FN53" s="4">
        <f t="shared" si="38"/>
        <v>0</v>
      </c>
      <c r="FO53" s="4">
        <f t="shared" si="38"/>
        <v>0</v>
      </c>
      <c r="FP53" s="4">
        <f t="shared" si="38"/>
        <v>0</v>
      </c>
      <c r="FQ53" s="4">
        <f t="shared" si="38"/>
        <v>0</v>
      </c>
      <c r="FR53" s="4">
        <f t="shared" si="38"/>
        <v>0</v>
      </c>
      <c r="FS53" s="4">
        <f t="shared" si="38"/>
        <v>0</v>
      </c>
      <c r="FT53" s="4">
        <f t="shared" si="38"/>
        <v>0</v>
      </c>
      <c r="FU53" s="4">
        <f t="shared" si="38"/>
        <v>0</v>
      </c>
      <c r="FV53" s="4">
        <f t="shared" si="38"/>
        <v>0</v>
      </c>
      <c r="FW53" s="4">
        <f t="shared" si="38"/>
        <v>0</v>
      </c>
      <c r="FX53" s="4">
        <f t="shared" si="38"/>
        <v>0</v>
      </c>
      <c r="FY53" s="4">
        <f t="shared" si="38"/>
        <v>0</v>
      </c>
      <c r="FZ53" s="4">
        <f t="shared" si="38"/>
        <v>0</v>
      </c>
      <c r="GA53" s="4">
        <f t="shared" si="38"/>
        <v>0</v>
      </c>
      <c r="GB53" s="4">
        <f t="shared" si="38"/>
        <v>0</v>
      </c>
      <c r="GC53" s="4">
        <f t="shared" si="38"/>
        <v>0</v>
      </c>
      <c r="GD53" s="4">
        <f t="shared" si="38"/>
        <v>0</v>
      </c>
      <c r="GE53" s="4">
        <f t="shared" si="38"/>
        <v>0</v>
      </c>
      <c r="GF53" s="4">
        <f t="shared" si="38"/>
        <v>0</v>
      </c>
      <c r="GG53" s="4">
        <f t="shared" si="38"/>
        <v>0</v>
      </c>
      <c r="GH53" s="4">
        <f t="shared" si="38"/>
        <v>0</v>
      </c>
      <c r="GI53" s="4">
        <f t="shared" si="38"/>
        <v>0</v>
      </c>
      <c r="GJ53" s="4">
        <f t="shared" si="38"/>
        <v>0</v>
      </c>
      <c r="GK53" s="4">
        <f t="shared" si="38"/>
        <v>0</v>
      </c>
      <c r="GL53" s="4">
        <f t="shared" si="38"/>
        <v>0</v>
      </c>
      <c r="GM53" s="4">
        <f t="shared" si="38"/>
        <v>0</v>
      </c>
      <c r="GN53" s="4">
        <f t="shared" si="38"/>
        <v>0</v>
      </c>
      <c r="GO53" s="4">
        <f t="shared" si="38"/>
        <v>0</v>
      </c>
      <c r="GP53" s="4">
        <f t="shared" si="38"/>
        <v>0</v>
      </c>
      <c r="GQ53" s="4">
        <f t="shared" si="38"/>
        <v>0</v>
      </c>
      <c r="GR53" s="4">
        <f t="shared" si="38"/>
        <v>0</v>
      </c>
      <c r="GS53" s="4">
        <f t="shared" si="38"/>
        <v>0</v>
      </c>
      <c r="GT53" s="4">
        <f t="shared" si="38"/>
        <v>0</v>
      </c>
      <c r="GU53" s="4">
        <f t="shared" si="38"/>
        <v>0</v>
      </c>
      <c r="GV53" s="4">
        <f t="shared" si="38"/>
        <v>0</v>
      </c>
      <c r="GW53" s="4">
        <f t="shared" si="38"/>
        <v>0</v>
      </c>
      <c r="GX53" s="4">
        <f t="shared" si="38"/>
        <v>0</v>
      </c>
      <c r="GY53" s="4">
        <f t="shared" si="38"/>
        <v>0</v>
      </c>
      <c r="GZ53" s="4">
        <f t="shared" si="38"/>
        <v>0</v>
      </c>
      <c r="HA53" s="4">
        <f t="shared" si="38"/>
        <v>0</v>
      </c>
      <c r="HB53" s="4">
        <f t="shared" si="38"/>
        <v>0</v>
      </c>
      <c r="HC53" s="4">
        <f t="shared" si="38"/>
        <v>0</v>
      </c>
      <c r="HD53" s="4">
        <f t="shared" si="38"/>
        <v>0</v>
      </c>
      <c r="HE53" s="4">
        <f t="shared" si="38"/>
        <v>0</v>
      </c>
      <c r="HF53" s="4">
        <f t="shared" si="38"/>
        <v>0</v>
      </c>
      <c r="HG53" s="4">
        <f t="shared" si="38"/>
        <v>0</v>
      </c>
      <c r="HH53" s="4">
        <f t="shared" si="38"/>
        <v>0</v>
      </c>
      <c r="HI53" s="4">
        <f t="shared" si="38"/>
        <v>0</v>
      </c>
      <c r="HJ53" s="4">
        <f t="shared" si="38"/>
        <v>0</v>
      </c>
      <c r="HK53" s="4">
        <f t="shared" si="38"/>
        <v>0</v>
      </c>
      <c r="HL53" s="4">
        <f t="shared" si="38"/>
        <v>0</v>
      </c>
      <c r="HM53" s="4">
        <f t="shared" si="38"/>
        <v>0</v>
      </c>
      <c r="HN53" s="4">
        <f t="shared" si="38"/>
        <v>0</v>
      </c>
      <c r="HO53" s="4">
        <f t="shared" si="38"/>
        <v>0</v>
      </c>
      <c r="HP53" s="4">
        <f t="shared" si="38"/>
        <v>0</v>
      </c>
      <c r="HQ53" s="4">
        <f t="shared" si="38"/>
        <v>0</v>
      </c>
      <c r="HR53" s="4">
        <f t="shared" si="38"/>
        <v>0</v>
      </c>
      <c r="HS53" s="4">
        <f t="shared" si="38"/>
        <v>0</v>
      </c>
      <c r="HT53" s="4">
        <f t="shared" si="38"/>
        <v>0</v>
      </c>
      <c r="HU53" s="4">
        <f t="shared" si="38"/>
        <v>0</v>
      </c>
      <c r="HV53" s="4">
        <f t="shared" si="38"/>
        <v>0</v>
      </c>
      <c r="HW53" s="4">
        <f t="shared" si="38"/>
        <v>0</v>
      </c>
      <c r="HX53" s="4">
        <f aca="true" t="shared" si="39" ref="HX53:IV53">HX22</f>
        <v>0</v>
      </c>
      <c r="HY53" s="4">
        <f t="shared" si="39"/>
        <v>0</v>
      </c>
      <c r="HZ53" s="4">
        <f t="shared" si="39"/>
        <v>0</v>
      </c>
      <c r="IA53" s="4">
        <f t="shared" si="39"/>
        <v>0</v>
      </c>
      <c r="IB53" s="4">
        <f t="shared" si="39"/>
        <v>0</v>
      </c>
      <c r="IC53" s="4">
        <f t="shared" si="39"/>
        <v>0</v>
      </c>
      <c r="ID53" s="4">
        <f t="shared" si="39"/>
        <v>0</v>
      </c>
      <c r="IE53" s="4">
        <f t="shared" si="39"/>
        <v>0</v>
      </c>
      <c r="IF53" s="4">
        <f t="shared" si="39"/>
        <v>0</v>
      </c>
      <c r="IG53" s="4">
        <f t="shared" si="39"/>
        <v>0</v>
      </c>
      <c r="IH53" s="4">
        <f t="shared" si="39"/>
        <v>0</v>
      </c>
      <c r="II53" s="4">
        <f t="shared" si="39"/>
        <v>0</v>
      </c>
      <c r="IJ53" s="4">
        <f t="shared" si="39"/>
        <v>0</v>
      </c>
      <c r="IK53" s="4">
        <f t="shared" si="39"/>
        <v>0</v>
      </c>
      <c r="IL53" s="4">
        <f t="shared" si="39"/>
        <v>0</v>
      </c>
      <c r="IM53" s="4">
        <f t="shared" si="39"/>
        <v>0</v>
      </c>
      <c r="IN53" s="4">
        <f t="shared" si="39"/>
        <v>0</v>
      </c>
      <c r="IO53" s="4">
        <f t="shared" si="39"/>
        <v>0</v>
      </c>
      <c r="IP53" s="4">
        <f t="shared" si="39"/>
        <v>0</v>
      </c>
      <c r="IQ53" s="4">
        <f t="shared" si="39"/>
        <v>0</v>
      </c>
      <c r="IR53" s="4">
        <f t="shared" si="39"/>
        <v>0</v>
      </c>
      <c r="IS53" s="4">
        <f t="shared" si="39"/>
        <v>0</v>
      </c>
      <c r="IT53" s="4">
        <f t="shared" si="39"/>
        <v>0</v>
      </c>
      <c r="IU53" s="4">
        <f t="shared" si="39"/>
        <v>0</v>
      </c>
      <c r="IV53" s="4">
        <f t="shared" si="39"/>
        <v>0</v>
      </c>
    </row>
    <row r="54" spans="1:256" s="3" customFormat="1" ht="12.75">
      <c r="A54" s="15" t="s">
        <v>30</v>
      </c>
      <c r="B54" s="3">
        <v>0.0424</v>
      </c>
      <c r="C54" s="3">
        <f>B54</f>
        <v>0.0424</v>
      </c>
      <c r="D54" s="3">
        <f aca="true" t="shared" si="40" ref="D54:BO54">C54</f>
        <v>0.0424</v>
      </c>
      <c r="E54" s="3">
        <f t="shared" si="40"/>
        <v>0.0424</v>
      </c>
      <c r="F54" s="3">
        <f t="shared" si="40"/>
        <v>0.0424</v>
      </c>
      <c r="G54" s="3">
        <f t="shared" si="40"/>
        <v>0.0424</v>
      </c>
      <c r="H54" s="3">
        <f t="shared" si="40"/>
        <v>0.0424</v>
      </c>
      <c r="I54" s="3">
        <f t="shared" si="40"/>
        <v>0.0424</v>
      </c>
      <c r="J54" s="3">
        <f t="shared" si="40"/>
        <v>0.0424</v>
      </c>
      <c r="K54" s="3">
        <f t="shared" si="40"/>
        <v>0.0424</v>
      </c>
      <c r="L54" s="3">
        <f t="shared" si="40"/>
        <v>0.0424</v>
      </c>
      <c r="M54" s="3">
        <f t="shared" si="40"/>
        <v>0.0424</v>
      </c>
      <c r="N54" s="3">
        <f t="shared" si="40"/>
        <v>0.0424</v>
      </c>
      <c r="O54" s="3">
        <f t="shared" si="40"/>
        <v>0.0424</v>
      </c>
      <c r="P54" s="3">
        <f t="shared" si="40"/>
        <v>0.0424</v>
      </c>
      <c r="Q54" s="3">
        <f t="shared" si="40"/>
        <v>0.0424</v>
      </c>
      <c r="R54" s="3">
        <f t="shared" si="40"/>
        <v>0.0424</v>
      </c>
      <c r="S54" s="3">
        <f t="shared" si="40"/>
        <v>0.0424</v>
      </c>
      <c r="T54" s="3">
        <f t="shared" si="40"/>
        <v>0.0424</v>
      </c>
      <c r="U54" s="3">
        <f t="shared" si="40"/>
        <v>0.0424</v>
      </c>
      <c r="V54" s="3">
        <f t="shared" si="40"/>
        <v>0.0424</v>
      </c>
      <c r="W54" s="3">
        <f t="shared" si="40"/>
        <v>0.0424</v>
      </c>
      <c r="X54" s="3">
        <f t="shared" si="40"/>
        <v>0.0424</v>
      </c>
      <c r="Y54" s="3">
        <f t="shared" si="40"/>
        <v>0.0424</v>
      </c>
      <c r="Z54" s="3">
        <f t="shared" si="40"/>
        <v>0.0424</v>
      </c>
      <c r="AA54" s="3">
        <f t="shared" si="40"/>
        <v>0.0424</v>
      </c>
      <c r="AB54" s="3">
        <f t="shared" si="40"/>
        <v>0.0424</v>
      </c>
      <c r="AC54" s="3">
        <f t="shared" si="40"/>
        <v>0.0424</v>
      </c>
      <c r="AD54" s="3">
        <f t="shared" si="40"/>
        <v>0.0424</v>
      </c>
      <c r="AE54" s="3">
        <f t="shared" si="40"/>
        <v>0.0424</v>
      </c>
      <c r="AF54" s="3">
        <f t="shared" si="40"/>
        <v>0.0424</v>
      </c>
      <c r="AG54" s="3">
        <f t="shared" si="40"/>
        <v>0.0424</v>
      </c>
      <c r="AH54" s="3">
        <f t="shared" si="40"/>
        <v>0.0424</v>
      </c>
      <c r="AI54" s="3">
        <f t="shared" si="40"/>
        <v>0.0424</v>
      </c>
      <c r="AJ54" s="3">
        <f t="shared" si="40"/>
        <v>0.0424</v>
      </c>
      <c r="AK54" s="3">
        <f t="shared" si="40"/>
        <v>0.0424</v>
      </c>
      <c r="AL54" s="3">
        <f t="shared" si="40"/>
        <v>0.0424</v>
      </c>
      <c r="AM54" s="3">
        <f t="shared" si="40"/>
        <v>0.0424</v>
      </c>
      <c r="AN54" s="3">
        <f t="shared" si="40"/>
        <v>0.0424</v>
      </c>
      <c r="AO54" s="3">
        <f t="shared" si="40"/>
        <v>0.0424</v>
      </c>
      <c r="AP54" s="3">
        <f t="shared" si="40"/>
        <v>0.0424</v>
      </c>
      <c r="AQ54" s="3">
        <f t="shared" si="40"/>
        <v>0.0424</v>
      </c>
      <c r="AR54" s="3">
        <f t="shared" si="40"/>
        <v>0.0424</v>
      </c>
      <c r="AS54" s="3">
        <f t="shared" si="40"/>
        <v>0.0424</v>
      </c>
      <c r="AT54" s="3">
        <f t="shared" si="40"/>
        <v>0.0424</v>
      </c>
      <c r="AU54" s="3">
        <f t="shared" si="40"/>
        <v>0.0424</v>
      </c>
      <c r="AV54" s="3">
        <f t="shared" si="40"/>
        <v>0.0424</v>
      </c>
      <c r="AW54" s="3">
        <f t="shared" si="40"/>
        <v>0.0424</v>
      </c>
      <c r="AX54" s="3">
        <f t="shared" si="40"/>
        <v>0.0424</v>
      </c>
      <c r="AY54" s="3">
        <f t="shared" si="40"/>
        <v>0.0424</v>
      </c>
      <c r="AZ54" s="3">
        <f t="shared" si="40"/>
        <v>0.0424</v>
      </c>
      <c r="BA54" s="3">
        <f t="shared" si="40"/>
        <v>0.0424</v>
      </c>
      <c r="BB54" s="3">
        <f t="shared" si="40"/>
        <v>0.0424</v>
      </c>
      <c r="BC54" s="3">
        <f t="shared" si="40"/>
        <v>0.0424</v>
      </c>
      <c r="BD54" s="3">
        <f t="shared" si="40"/>
        <v>0.0424</v>
      </c>
      <c r="BE54" s="3">
        <f t="shared" si="40"/>
        <v>0.0424</v>
      </c>
      <c r="BF54" s="3">
        <f t="shared" si="40"/>
        <v>0.0424</v>
      </c>
      <c r="BG54" s="3">
        <f t="shared" si="40"/>
        <v>0.0424</v>
      </c>
      <c r="BH54" s="3">
        <f t="shared" si="40"/>
        <v>0.0424</v>
      </c>
      <c r="BI54" s="3">
        <f t="shared" si="40"/>
        <v>0.0424</v>
      </c>
      <c r="BJ54" s="3">
        <f t="shared" si="40"/>
        <v>0.0424</v>
      </c>
      <c r="BK54" s="3">
        <f t="shared" si="40"/>
        <v>0.0424</v>
      </c>
      <c r="BL54" s="3">
        <f t="shared" si="40"/>
        <v>0.0424</v>
      </c>
      <c r="BM54" s="3">
        <f t="shared" si="40"/>
        <v>0.0424</v>
      </c>
      <c r="BN54" s="3">
        <f t="shared" si="40"/>
        <v>0.0424</v>
      </c>
      <c r="BO54" s="3">
        <f t="shared" si="40"/>
        <v>0.0424</v>
      </c>
      <c r="BP54" s="3">
        <f aca="true" t="shared" si="41" ref="BP54:EA54">BO54</f>
        <v>0.0424</v>
      </c>
      <c r="BQ54" s="3">
        <f t="shared" si="41"/>
        <v>0.0424</v>
      </c>
      <c r="BR54" s="3">
        <f t="shared" si="41"/>
        <v>0.0424</v>
      </c>
      <c r="BS54" s="3">
        <f t="shared" si="41"/>
        <v>0.0424</v>
      </c>
      <c r="BT54" s="3">
        <f t="shared" si="41"/>
        <v>0.0424</v>
      </c>
      <c r="BU54" s="3">
        <f t="shared" si="41"/>
        <v>0.0424</v>
      </c>
      <c r="BV54" s="3">
        <f t="shared" si="41"/>
        <v>0.0424</v>
      </c>
      <c r="BW54" s="3">
        <f t="shared" si="41"/>
        <v>0.0424</v>
      </c>
      <c r="BX54" s="3">
        <f t="shared" si="41"/>
        <v>0.0424</v>
      </c>
      <c r="BY54" s="3">
        <f t="shared" si="41"/>
        <v>0.0424</v>
      </c>
      <c r="BZ54" s="3">
        <f t="shared" si="41"/>
        <v>0.0424</v>
      </c>
      <c r="CA54" s="3">
        <f t="shared" si="41"/>
        <v>0.0424</v>
      </c>
      <c r="CB54" s="3">
        <f t="shared" si="41"/>
        <v>0.0424</v>
      </c>
      <c r="CC54" s="3">
        <f t="shared" si="41"/>
        <v>0.0424</v>
      </c>
      <c r="CD54" s="3">
        <f t="shared" si="41"/>
        <v>0.0424</v>
      </c>
      <c r="CE54" s="3">
        <f t="shared" si="41"/>
        <v>0.0424</v>
      </c>
      <c r="CF54" s="3">
        <f t="shared" si="41"/>
        <v>0.0424</v>
      </c>
      <c r="CG54" s="3">
        <f t="shared" si="41"/>
        <v>0.0424</v>
      </c>
      <c r="CH54" s="3">
        <f t="shared" si="41"/>
        <v>0.0424</v>
      </c>
      <c r="CI54" s="3">
        <f t="shared" si="41"/>
        <v>0.0424</v>
      </c>
      <c r="CJ54" s="3">
        <f t="shared" si="41"/>
        <v>0.0424</v>
      </c>
      <c r="CK54" s="3">
        <f t="shared" si="41"/>
        <v>0.0424</v>
      </c>
      <c r="CL54" s="3">
        <f t="shared" si="41"/>
        <v>0.0424</v>
      </c>
      <c r="CM54" s="3">
        <f t="shared" si="41"/>
        <v>0.0424</v>
      </c>
      <c r="CN54" s="3">
        <f t="shared" si="41"/>
        <v>0.0424</v>
      </c>
      <c r="CO54" s="3">
        <f t="shared" si="41"/>
        <v>0.0424</v>
      </c>
      <c r="CP54" s="3">
        <f t="shared" si="41"/>
        <v>0.0424</v>
      </c>
      <c r="CQ54" s="3">
        <f t="shared" si="41"/>
        <v>0.0424</v>
      </c>
      <c r="CR54" s="3">
        <f t="shared" si="41"/>
        <v>0.0424</v>
      </c>
      <c r="CS54" s="3">
        <f t="shared" si="41"/>
        <v>0.0424</v>
      </c>
      <c r="CT54" s="3">
        <f t="shared" si="41"/>
        <v>0.0424</v>
      </c>
      <c r="CU54" s="3">
        <f t="shared" si="41"/>
        <v>0.0424</v>
      </c>
      <c r="CV54" s="3">
        <f t="shared" si="41"/>
        <v>0.0424</v>
      </c>
      <c r="CW54" s="3">
        <f t="shared" si="41"/>
        <v>0.0424</v>
      </c>
      <c r="CX54" s="3">
        <f t="shared" si="41"/>
        <v>0.0424</v>
      </c>
      <c r="CY54" s="3">
        <f t="shared" si="41"/>
        <v>0.0424</v>
      </c>
      <c r="CZ54" s="3">
        <f t="shared" si="41"/>
        <v>0.0424</v>
      </c>
      <c r="DA54" s="3">
        <f>CZ54</f>
        <v>0.0424</v>
      </c>
      <c r="DB54" s="3">
        <f t="shared" si="41"/>
        <v>0.0424</v>
      </c>
      <c r="DC54" s="3">
        <f t="shared" si="41"/>
        <v>0.0424</v>
      </c>
      <c r="DD54" s="3">
        <f t="shared" si="41"/>
        <v>0.0424</v>
      </c>
      <c r="DE54" s="3">
        <f t="shared" si="41"/>
        <v>0.0424</v>
      </c>
      <c r="DF54" s="3">
        <f t="shared" si="41"/>
        <v>0.0424</v>
      </c>
      <c r="DG54" s="3">
        <f t="shared" si="41"/>
        <v>0.0424</v>
      </c>
      <c r="DH54" s="3">
        <f t="shared" si="41"/>
        <v>0.0424</v>
      </c>
      <c r="DI54" s="3">
        <f t="shared" si="41"/>
        <v>0.0424</v>
      </c>
      <c r="DJ54" s="3">
        <f t="shared" si="41"/>
        <v>0.0424</v>
      </c>
      <c r="DK54" s="3">
        <f t="shared" si="41"/>
        <v>0.0424</v>
      </c>
      <c r="DL54" s="3">
        <f t="shared" si="41"/>
        <v>0.0424</v>
      </c>
      <c r="DM54" s="3">
        <f t="shared" si="41"/>
        <v>0.0424</v>
      </c>
      <c r="DN54" s="3">
        <f t="shared" si="41"/>
        <v>0.0424</v>
      </c>
      <c r="DO54" s="3">
        <f t="shared" si="41"/>
        <v>0.0424</v>
      </c>
      <c r="DP54" s="3">
        <f t="shared" si="41"/>
        <v>0.0424</v>
      </c>
      <c r="DQ54" s="3">
        <f t="shared" si="41"/>
        <v>0.0424</v>
      </c>
      <c r="DR54" s="3">
        <f t="shared" si="41"/>
        <v>0.0424</v>
      </c>
      <c r="DS54" s="3">
        <f t="shared" si="41"/>
        <v>0.0424</v>
      </c>
      <c r="DT54" s="3">
        <f t="shared" si="41"/>
        <v>0.0424</v>
      </c>
      <c r="DU54" s="3">
        <f t="shared" si="41"/>
        <v>0.0424</v>
      </c>
      <c r="DV54" s="3">
        <f t="shared" si="41"/>
        <v>0.0424</v>
      </c>
      <c r="DW54" s="3">
        <f t="shared" si="41"/>
        <v>0.0424</v>
      </c>
      <c r="DX54" s="3">
        <f t="shared" si="41"/>
        <v>0.0424</v>
      </c>
      <c r="DY54" s="3">
        <f t="shared" si="41"/>
        <v>0.0424</v>
      </c>
      <c r="DZ54" s="3">
        <f t="shared" si="41"/>
        <v>0.0424</v>
      </c>
      <c r="EA54" s="3">
        <f t="shared" si="41"/>
        <v>0.0424</v>
      </c>
      <c r="EB54" s="3">
        <f aca="true" t="shared" si="42" ref="EB54:GM54">EA54</f>
        <v>0.0424</v>
      </c>
      <c r="EC54" s="3">
        <f t="shared" si="42"/>
        <v>0.0424</v>
      </c>
      <c r="ED54" s="3">
        <f t="shared" si="42"/>
        <v>0.0424</v>
      </c>
      <c r="EE54" s="3">
        <f t="shared" si="42"/>
        <v>0.0424</v>
      </c>
      <c r="EF54" s="3">
        <f t="shared" si="42"/>
        <v>0.0424</v>
      </c>
      <c r="EG54" s="3">
        <f t="shared" si="42"/>
        <v>0.0424</v>
      </c>
      <c r="EH54" s="3">
        <f t="shared" si="42"/>
        <v>0.0424</v>
      </c>
      <c r="EI54" s="3">
        <f t="shared" si="42"/>
        <v>0.0424</v>
      </c>
      <c r="EJ54" s="3">
        <f t="shared" si="42"/>
        <v>0.0424</v>
      </c>
      <c r="EK54" s="3">
        <f t="shared" si="42"/>
        <v>0.0424</v>
      </c>
      <c r="EL54" s="3">
        <f t="shared" si="42"/>
        <v>0.0424</v>
      </c>
      <c r="EM54" s="3">
        <f t="shared" si="42"/>
        <v>0.0424</v>
      </c>
      <c r="EN54" s="3">
        <f t="shared" si="42"/>
        <v>0.0424</v>
      </c>
      <c r="EO54" s="3">
        <f t="shared" si="42"/>
        <v>0.0424</v>
      </c>
      <c r="EP54" s="3">
        <f t="shared" si="42"/>
        <v>0.0424</v>
      </c>
      <c r="EQ54" s="3">
        <f t="shared" si="42"/>
        <v>0.0424</v>
      </c>
      <c r="ER54" s="3">
        <f t="shared" si="42"/>
        <v>0.0424</v>
      </c>
      <c r="ES54" s="3">
        <f t="shared" si="42"/>
        <v>0.0424</v>
      </c>
      <c r="ET54" s="3">
        <f t="shared" si="42"/>
        <v>0.0424</v>
      </c>
      <c r="EU54" s="3">
        <f t="shared" si="42"/>
        <v>0.0424</v>
      </c>
      <c r="EV54" s="3">
        <f t="shared" si="42"/>
        <v>0.0424</v>
      </c>
      <c r="EW54" s="3">
        <f t="shared" si="42"/>
        <v>0.0424</v>
      </c>
      <c r="EX54" s="3">
        <f t="shared" si="42"/>
        <v>0.0424</v>
      </c>
      <c r="EY54" s="3">
        <f t="shared" si="42"/>
        <v>0.0424</v>
      </c>
      <c r="EZ54" s="3">
        <f t="shared" si="42"/>
        <v>0.0424</v>
      </c>
      <c r="FA54" s="3">
        <f t="shared" si="42"/>
        <v>0.0424</v>
      </c>
      <c r="FB54" s="3">
        <f t="shared" si="42"/>
        <v>0.0424</v>
      </c>
      <c r="FC54" s="3">
        <f t="shared" si="42"/>
        <v>0.0424</v>
      </c>
      <c r="FD54" s="3">
        <f t="shared" si="42"/>
        <v>0.0424</v>
      </c>
      <c r="FE54" s="3">
        <f t="shared" si="42"/>
        <v>0.0424</v>
      </c>
      <c r="FF54" s="3">
        <f t="shared" si="42"/>
        <v>0.0424</v>
      </c>
      <c r="FG54" s="3">
        <f t="shared" si="42"/>
        <v>0.0424</v>
      </c>
      <c r="FH54" s="3">
        <f t="shared" si="42"/>
        <v>0.0424</v>
      </c>
      <c r="FI54" s="3">
        <f t="shared" si="42"/>
        <v>0.0424</v>
      </c>
      <c r="FJ54" s="3">
        <f t="shared" si="42"/>
        <v>0.0424</v>
      </c>
      <c r="FK54" s="3">
        <f t="shared" si="42"/>
        <v>0.0424</v>
      </c>
      <c r="FL54" s="3">
        <f t="shared" si="42"/>
        <v>0.0424</v>
      </c>
      <c r="FM54" s="3">
        <f t="shared" si="42"/>
        <v>0.0424</v>
      </c>
      <c r="FN54" s="3">
        <f t="shared" si="42"/>
        <v>0.0424</v>
      </c>
      <c r="FO54" s="3">
        <f t="shared" si="42"/>
        <v>0.0424</v>
      </c>
      <c r="FP54" s="3">
        <f t="shared" si="42"/>
        <v>0.0424</v>
      </c>
      <c r="FQ54" s="3">
        <f t="shared" si="42"/>
        <v>0.0424</v>
      </c>
      <c r="FR54" s="3">
        <f t="shared" si="42"/>
        <v>0.0424</v>
      </c>
      <c r="FS54" s="3">
        <f t="shared" si="42"/>
        <v>0.0424</v>
      </c>
      <c r="FT54" s="3">
        <f t="shared" si="42"/>
        <v>0.0424</v>
      </c>
      <c r="FU54" s="3">
        <f t="shared" si="42"/>
        <v>0.0424</v>
      </c>
      <c r="FV54" s="3">
        <f t="shared" si="42"/>
        <v>0.0424</v>
      </c>
      <c r="FW54" s="3">
        <f t="shared" si="42"/>
        <v>0.0424</v>
      </c>
      <c r="FX54" s="3">
        <f t="shared" si="42"/>
        <v>0.0424</v>
      </c>
      <c r="FY54" s="3">
        <f t="shared" si="42"/>
        <v>0.0424</v>
      </c>
      <c r="FZ54" s="3">
        <f t="shared" si="42"/>
        <v>0.0424</v>
      </c>
      <c r="GA54" s="3">
        <f t="shared" si="42"/>
        <v>0.0424</v>
      </c>
      <c r="GB54" s="3">
        <f t="shared" si="42"/>
        <v>0.0424</v>
      </c>
      <c r="GC54" s="3">
        <f t="shared" si="42"/>
        <v>0.0424</v>
      </c>
      <c r="GD54" s="3">
        <f t="shared" si="42"/>
        <v>0.0424</v>
      </c>
      <c r="GE54" s="3">
        <f t="shared" si="42"/>
        <v>0.0424</v>
      </c>
      <c r="GF54" s="3">
        <f t="shared" si="42"/>
        <v>0.0424</v>
      </c>
      <c r="GG54" s="3">
        <f t="shared" si="42"/>
        <v>0.0424</v>
      </c>
      <c r="GH54" s="3">
        <f t="shared" si="42"/>
        <v>0.0424</v>
      </c>
      <c r="GI54" s="3">
        <f t="shared" si="42"/>
        <v>0.0424</v>
      </c>
      <c r="GJ54" s="3">
        <f t="shared" si="42"/>
        <v>0.0424</v>
      </c>
      <c r="GK54" s="3">
        <f t="shared" si="42"/>
        <v>0.0424</v>
      </c>
      <c r="GL54" s="3">
        <f t="shared" si="42"/>
        <v>0.0424</v>
      </c>
      <c r="GM54" s="3">
        <f t="shared" si="42"/>
        <v>0.0424</v>
      </c>
      <c r="GN54" s="3">
        <f aca="true" t="shared" si="43" ref="GN54:IV54">GM54</f>
        <v>0.0424</v>
      </c>
      <c r="GO54" s="3">
        <f t="shared" si="43"/>
        <v>0.0424</v>
      </c>
      <c r="GP54" s="3">
        <f t="shared" si="43"/>
        <v>0.0424</v>
      </c>
      <c r="GQ54" s="3">
        <f t="shared" si="43"/>
        <v>0.0424</v>
      </c>
      <c r="GR54" s="3">
        <f t="shared" si="43"/>
        <v>0.0424</v>
      </c>
      <c r="GS54" s="3">
        <f t="shared" si="43"/>
        <v>0.0424</v>
      </c>
      <c r="GT54" s="3">
        <f t="shared" si="43"/>
        <v>0.0424</v>
      </c>
      <c r="GU54" s="3">
        <f t="shared" si="43"/>
        <v>0.0424</v>
      </c>
      <c r="GV54" s="3">
        <f t="shared" si="43"/>
        <v>0.0424</v>
      </c>
      <c r="GW54" s="3">
        <f t="shared" si="43"/>
        <v>0.0424</v>
      </c>
      <c r="GX54" s="3">
        <f t="shared" si="43"/>
        <v>0.0424</v>
      </c>
      <c r="GY54" s="3">
        <f t="shared" si="43"/>
        <v>0.0424</v>
      </c>
      <c r="GZ54" s="3">
        <f t="shared" si="43"/>
        <v>0.0424</v>
      </c>
      <c r="HA54" s="3">
        <f t="shared" si="43"/>
        <v>0.0424</v>
      </c>
      <c r="HB54" s="3">
        <f t="shared" si="43"/>
        <v>0.0424</v>
      </c>
      <c r="HC54" s="3">
        <f t="shared" si="43"/>
        <v>0.0424</v>
      </c>
      <c r="HD54" s="3">
        <f t="shared" si="43"/>
        <v>0.0424</v>
      </c>
      <c r="HE54" s="3">
        <f t="shared" si="43"/>
        <v>0.0424</v>
      </c>
      <c r="HF54" s="3">
        <f t="shared" si="43"/>
        <v>0.0424</v>
      </c>
      <c r="HG54" s="3">
        <f t="shared" si="43"/>
        <v>0.0424</v>
      </c>
      <c r="HH54" s="3">
        <f t="shared" si="43"/>
        <v>0.0424</v>
      </c>
      <c r="HI54" s="3">
        <f t="shared" si="43"/>
        <v>0.0424</v>
      </c>
      <c r="HJ54" s="3">
        <f t="shared" si="43"/>
        <v>0.0424</v>
      </c>
      <c r="HK54" s="3">
        <f t="shared" si="43"/>
        <v>0.0424</v>
      </c>
      <c r="HL54" s="3">
        <f t="shared" si="43"/>
        <v>0.0424</v>
      </c>
      <c r="HM54" s="3">
        <f t="shared" si="43"/>
        <v>0.0424</v>
      </c>
      <c r="HN54" s="3">
        <f t="shared" si="43"/>
        <v>0.0424</v>
      </c>
      <c r="HO54" s="3">
        <f t="shared" si="43"/>
        <v>0.0424</v>
      </c>
      <c r="HP54" s="3">
        <f t="shared" si="43"/>
        <v>0.0424</v>
      </c>
      <c r="HQ54" s="3">
        <f t="shared" si="43"/>
        <v>0.0424</v>
      </c>
      <c r="HR54" s="3">
        <f t="shared" si="43"/>
        <v>0.0424</v>
      </c>
      <c r="HS54" s="3">
        <f t="shared" si="43"/>
        <v>0.0424</v>
      </c>
      <c r="HT54" s="3">
        <f t="shared" si="43"/>
        <v>0.0424</v>
      </c>
      <c r="HU54" s="3">
        <f t="shared" si="43"/>
        <v>0.0424</v>
      </c>
      <c r="HV54" s="3">
        <f t="shared" si="43"/>
        <v>0.0424</v>
      </c>
      <c r="HW54" s="3">
        <f t="shared" si="43"/>
        <v>0.0424</v>
      </c>
      <c r="HX54" s="3">
        <f t="shared" si="43"/>
        <v>0.0424</v>
      </c>
      <c r="HY54" s="3">
        <f t="shared" si="43"/>
        <v>0.0424</v>
      </c>
      <c r="HZ54" s="3">
        <f t="shared" si="43"/>
        <v>0.0424</v>
      </c>
      <c r="IA54" s="3">
        <f t="shared" si="43"/>
        <v>0.0424</v>
      </c>
      <c r="IB54" s="3">
        <f t="shared" si="43"/>
        <v>0.0424</v>
      </c>
      <c r="IC54" s="3">
        <f t="shared" si="43"/>
        <v>0.0424</v>
      </c>
      <c r="ID54" s="3">
        <f t="shared" si="43"/>
        <v>0.0424</v>
      </c>
      <c r="IE54" s="3">
        <f t="shared" si="43"/>
        <v>0.0424</v>
      </c>
      <c r="IF54" s="3">
        <f t="shared" si="43"/>
        <v>0.0424</v>
      </c>
      <c r="IG54" s="3">
        <f t="shared" si="43"/>
        <v>0.0424</v>
      </c>
      <c r="IH54" s="3">
        <f t="shared" si="43"/>
        <v>0.0424</v>
      </c>
      <c r="II54" s="3">
        <f t="shared" si="43"/>
        <v>0.0424</v>
      </c>
      <c r="IJ54" s="3">
        <f t="shared" si="43"/>
        <v>0.0424</v>
      </c>
      <c r="IK54" s="3">
        <f t="shared" si="43"/>
        <v>0.0424</v>
      </c>
      <c r="IL54" s="3">
        <f t="shared" si="43"/>
        <v>0.0424</v>
      </c>
      <c r="IM54" s="3">
        <f t="shared" si="43"/>
        <v>0.0424</v>
      </c>
      <c r="IN54" s="3">
        <f t="shared" si="43"/>
        <v>0.0424</v>
      </c>
      <c r="IO54" s="3">
        <f t="shared" si="43"/>
        <v>0.0424</v>
      </c>
      <c r="IP54" s="3">
        <f t="shared" si="43"/>
        <v>0.0424</v>
      </c>
      <c r="IQ54" s="3">
        <f t="shared" si="43"/>
        <v>0.0424</v>
      </c>
      <c r="IR54" s="3">
        <f t="shared" si="43"/>
        <v>0.0424</v>
      </c>
      <c r="IS54" s="3">
        <f t="shared" si="43"/>
        <v>0.0424</v>
      </c>
      <c r="IT54" s="3">
        <f t="shared" si="43"/>
        <v>0.0424</v>
      </c>
      <c r="IU54" s="3">
        <f t="shared" si="43"/>
        <v>0.0424</v>
      </c>
      <c r="IV54" s="3">
        <f t="shared" si="43"/>
        <v>0.0424</v>
      </c>
    </row>
    <row r="55" s="3" customFormat="1" ht="12.75">
      <c r="A55" s="15"/>
    </row>
    <row r="56" spans="1:123" s="4" customFormat="1" ht="12.75">
      <c r="A56" s="16" t="s">
        <v>38</v>
      </c>
      <c r="B56" s="4">
        <f>B52+(0.8*(B53-(B52+(B53*B54))))</f>
        <v>153310.82112</v>
      </c>
      <c r="C56" s="4">
        <f>C52/2+((0.8*((C53+B53)-(C52+((B53+C53)*C54))))/2)</f>
        <v>154589.3376</v>
      </c>
      <c r="D56" s="4">
        <f>D52+((0.8*((D53+C53)-(D52+((C53+D53)*D54)))))</f>
        <v>314170.45248</v>
      </c>
      <c r="E56" s="4">
        <f>E52/2+((0.8*((E53+D53)-(E52+((D53+E53)*E54))))/2)</f>
        <v>160501.70592</v>
      </c>
      <c r="F56" s="4">
        <f>F52+((0.8*((F53+E53)-(F52+((E53+F53)*F54)))))</f>
        <v>325920.11328</v>
      </c>
      <c r="G56" s="4">
        <f>G52/2+((0.8*((G53+F53)-(G52+((F53+G53)*G54))))/2)</f>
        <v>164307.18816</v>
      </c>
      <c r="H56" s="4">
        <f>H52+((0.8*((H53+G53)-(H52+((G53+H53)*H54)))))</f>
        <v>331903.15776</v>
      </c>
      <c r="I56" s="4">
        <f>I52/2+((0.8*((I53+H53)-(I52+((H53+I53)*I54))))/2)</f>
        <v>168781.7752</v>
      </c>
      <c r="J56" s="4">
        <f>J52+((0.8*((J53+I53)-(J52+((I53+J53)*J54)))))</f>
        <v>342557.62592</v>
      </c>
      <c r="K56" s="4">
        <f>K52/2+((0.8*((K53+J53)-(K52+((J53+K53)*K54))))/2)</f>
        <v>173770.23584</v>
      </c>
      <c r="L56" s="4">
        <f>L52+((0.8*((L53+K53)-(L52+((K53+L53)*L54)))))</f>
        <v>367123.00864</v>
      </c>
      <c r="M56" s="4">
        <f>M52/2+((0.8*((M53+L53)-(M52+((L53+M53)*M54))))/2)</f>
        <v>186533.85936</v>
      </c>
      <c r="N56" s="4">
        <f>N52+((0.8*((N53+M53)-(N52+((M53+N53)*N54)))))</f>
        <v>363608.92896</v>
      </c>
      <c r="O56" s="4">
        <f>O52/2+((0.8*((O53+N53)-(O52+((N53+O53)*O54))))/2)</f>
        <v>183233.48528</v>
      </c>
      <c r="P56" s="4">
        <f>P52+((0.8*((P53+O53)-(P52+((O53+P53)*P54)))))</f>
        <v>368343.10048</v>
      </c>
      <c r="Q56" s="4">
        <f>Q52/2+((0.8*((Q53+P53)-(Q52+((P53+Q53)*Q54))))/2)</f>
        <v>188347.1848</v>
      </c>
      <c r="R56" s="4">
        <f>R52+((0.8*((R53+Q53)-(R52+((Q53+R53)*R54)))))</f>
        <v>386428.94816</v>
      </c>
      <c r="S56" s="4">
        <f>S52/2+((0.8*((S53+R53)-(S52+((R53+S53)*S54))))/2)</f>
        <v>194736.72448</v>
      </c>
      <c r="T56" s="4">
        <f>T52+((0.8*((T53+S53)-(T52+((S53+T53)*T54)))))</f>
        <v>393143.73824</v>
      </c>
      <c r="U56" s="4">
        <f>U52/2+((0.8*((U53+T53)-(U52+((T53+U53)*U54))))/2)</f>
        <v>200321.33104000002</v>
      </c>
      <c r="V56" s="4">
        <f>V52+((0.8*((V53+U53)-(V52+((U53+V53)*V54)))))</f>
        <v>406183.71872</v>
      </c>
      <c r="W56" s="4">
        <f>W52/2+((0.8*((W53+V53)-(W52+((V53+W53)*W54))))/2)</f>
        <v>203913.96352</v>
      </c>
      <c r="X56" s="4">
        <f>X52+((0.8*((X53+W53)-(X52+((W53+X53)*X54)))))</f>
        <v>422934.25856</v>
      </c>
      <c r="Y56" s="4">
        <f>Y52/2+((0.8*((Y53+X53)-(Y52+((X53+Y53)*Y54))))/2)</f>
        <v>213046.05440000002</v>
      </c>
      <c r="Z56" s="4">
        <f>Z52+((0.8*((Z53+Y53)-(Z52+((Y53+Z53)*Z54)))))</f>
        <v>413556.74176</v>
      </c>
      <c r="AA56" s="4">
        <f>AA52/2+((0.8*((AA53+Z53)-(AA52+((Z53+AA53)*AA54))))/2)</f>
        <v>208591.65039999998</v>
      </c>
      <c r="AB56" s="4">
        <f>AB52+((0.8*((AB53+AA53)-(AB52+((AA53+AB53)*AB54)))))</f>
        <v>420961.60736</v>
      </c>
      <c r="AC56" s="4">
        <f>AC52/2+((0.8*((AC53+AB53)-(AC52+((AB53+AC53)*AC54))))/2)</f>
        <v>212139.55200000003</v>
      </c>
      <c r="AD56" s="4">
        <f>AD52+((0.8*((AD53+AC53)-(AD52+((AC53+AD53)*AD54)))))</f>
        <v>428851.83552</v>
      </c>
      <c r="AE56" s="4">
        <f>AE52/2+((0.8*((AE53+AD53)-(AE52+((AD53+AE53)*AE54))))/2)</f>
        <v>215437.64544</v>
      </c>
      <c r="AF56" s="4">
        <f>AF52+((0.8*((AF53+AE53)-(AF52+((AE53+AF53)*AF54)))))</f>
        <v>431452.9152</v>
      </c>
      <c r="AG56" s="4">
        <f>AG52/2+((0.8*((AG53+AF53)-(AG52+((AF53+AG53)*AG54))))/2)</f>
        <v>217390.43632</v>
      </c>
      <c r="AH56" s="4">
        <f>AH52+((0.8*((AH53+AG53)-(AH52+((AG53+AH53)*AH54)))))</f>
        <v>437742.53792000003</v>
      </c>
      <c r="AI56" s="4">
        <f>AI52/2+((0.8*((AI53+AH53)-(AI52+((AH53+AI53)*AI54))))/2)</f>
        <v>219035.86304</v>
      </c>
      <c r="AJ56" s="4">
        <f>AJ52+((0.8*((AJ53+AI53)-(AJ52+((AI53+AJ53)*AJ54)))))</f>
        <v>438843.93472</v>
      </c>
      <c r="AK56" s="4">
        <f>AK52/2+((0.8*((AK53+AJ53)-(AK52+((AJ53+AK53)*AK54))))/2)</f>
        <v>222348.21376</v>
      </c>
      <c r="AL56" s="4">
        <f>AL52+((0.8*((AL53+AK53)-(AL52+((AK53+AL53)*AL54)))))</f>
        <v>452877.39584</v>
      </c>
      <c r="AM56" s="4">
        <f>AM52/2+((0.8*((AM53+AL53)-(AM52+((AL53+AM53)*AM54))))/2)</f>
        <v>228856.9672</v>
      </c>
      <c r="AN56" s="4">
        <f>AN52+((0.8*((AN53+AM53)-(AN52+((AM53+AN53)*AN54)))))</f>
        <v>459489.70784000005</v>
      </c>
      <c r="AO56" s="4">
        <f>AO52/2+((0.8*((AO53+AN53)-(AO52+((AN53+AO53)*AO54))))/2)</f>
        <v>233166.23888000002</v>
      </c>
      <c r="AP56" s="4">
        <f>AP52+((0.8*((AP53+AO53)-(AP52+((AO53+AP53)*AP54)))))</f>
        <v>475991.98048</v>
      </c>
      <c r="AQ56" s="4">
        <f>AQ52/2+((0.8*((AQ53+AP53)-(AQ52+((AP53+AQ53)*AQ54))))/2)</f>
        <v>240769.87152</v>
      </c>
      <c r="AR56" s="4">
        <f>AR52+((0.8*((AR53+AQ53)-(AR52+((AQ53+AR53)*AR54)))))</f>
        <v>482341.8288</v>
      </c>
      <c r="AS56" s="4">
        <f>AS52/2+((0.8*((AS53+AR53)-(AS52+((AR53+AS53)*AS54))))/2)</f>
        <v>237292.09088000003</v>
      </c>
      <c r="AT56" s="4">
        <f>AT52+((0.8*((AT53+AS53)-(AT52+((AS53+AT53)*AT54)))))</f>
        <v>475987.64032</v>
      </c>
      <c r="AU56" s="4">
        <f>AU52/2+((0.8*((AU53+AT53)-(AU52+((AT53+AU53)*AU54))))/2)</f>
        <v>241231.91376000002</v>
      </c>
      <c r="AV56" s="4">
        <f>AV52+((0.8*((AV53+AU53)-(AV52+((AU53+AV53)*AV54)))))</f>
        <v>478167.65088</v>
      </c>
      <c r="AW56" s="4">
        <f>AW52/2+((0.8*((AW53+AV53)-(AW52+((AV53+AW53)*AW54))))/2)</f>
        <v>242155.5136</v>
      </c>
      <c r="AX56" s="4">
        <f>AX52+((0.8*((AX53+AW53)-(AX52+((AW53+AX53)*AX54)))))</f>
        <v>491280.82304</v>
      </c>
      <c r="AY56" s="4">
        <f>AY52/2+((0.8*((AY53+AX53)-(AY52+((AX53+AY53)*AY54))))/2)</f>
        <v>245490.5672</v>
      </c>
      <c r="AZ56" s="4">
        <f>AZ52+((0.8*((AZ53+AY53)-(AZ52+((AY53+AZ53)*AZ54)))))</f>
        <v>497790.05344000005</v>
      </c>
      <c r="BA56" s="4">
        <f>BA52/2+((0.8*((BA53+AZ53)-(BA52+((AZ53+BA53)*BA54))))/2)</f>
        <v>253563.95952000003</v>
      </c>
      <c r="BB56" s="4">
        <f>BB52+((0.8*((BB53+BA53)-(BB52+((BA53+BB53)*BB54)))))</f>
        <v>507897.82944</v>
      </c>
      <c r="BC56" s="4">
        <f>BC52/2+((0.8*((BC53+BB53)-(BC52+((BB53+BC53)*BC54))))/2)</f>
        <v>254700.33136</v>
      </c>
      <c r="BD56" s="4">
        <f>BD52+((0.8*((BD53+BC53)-(BD52+((BC53+BD53)*BD54)))))</f>
        <v>513290.05088</v>
      </c>
      <c r="BE56" s="4">
        <f>BE52/2+((0.8*((BE53+BD53)-(BE52+((BD53+BE53)*BE54))))/2)</f>
        <v>258847.43152</v>
      </c>
      <c r="BF56" s="4">
        <f>BF52+((0.8*((BF53+BE53)-(BF52+((BE53+BF53)*BF54)))))</f>
        <v>522837.55808</v>
      </c>
      <c r="BG56" s="4">
        <f>BG52/2+((0.8*((BG53+BF53)-(BG52+((BF53+BG53)*BG54))))/2)</f>
        <v>233082.00592000003</v>
      </c>
      <c r="BH56" s="4">
        <f>BH52+((0.8*((BH53+BG53)-(BH52+((BG53+BH53)*BH54)))))</f>
        <v>411632.90528</v>
      </c>
      <c r="BI56" s="4">
        <f>BI52/2+((0.8*((BI53+BH53)-(BI52+((BH53+BI53)*BI54))))/2)</f>
        <v>209903.5664</v>
      </c>
      <c r="BJ56" s="4">
        <f>BJ52+((0.8*((BJ53+BI53)-(BJ52+((BI53+BJ53)*BJ54)))))</f>
        <v>425202.63424000004</v>
      </c>
      <c r="BK56" s="4">
        <f>BK52/2+((0.8*((BK53+BJ53)-(BK52+((BJ53+BK53)*BK54))))/2)</f>
        <v>213768.16784</v>
      </c>
      <c r="BL56" s="4">
        <f>BL52+((0.8*((BL53+BK53)-(BL52+((BK53+BL53)*BL54)))))</f>
        <v>427462.792</v>
      </c>
      <c r="BM56" s="4">
        <f>BM52/2+((0.8*((BM53+BL53)-(BM52+((BL53+BM53)*BM54))))/2)</f>
        <v>210426.47168000002</v>
      </c>
      <c r="BN56" s="4">
        <f>BN52+((0.8*((BN53+BM53)-(BN52+((BM53+BN53)*BN54)))))</f>
        <v>420553.40608</v>
      </c>
      <c r="BO56" s="4">
        <f>BO52/2+((0.8*((BO53+BN53)-(BO52+((BN53+BO53)*BO54))))/2)</f>
        <v>213250.70432000002</v>
      </c>
      <c r="BP56" s="4">
        <f>BP52+((0.8*((BP53+BO53)-(BP52+((BO53+BP53)*BP54)))))</f>
        <v>426748.85248</v>
      </c>
      <c r="BQ56" s="4">
        <f>BQ52/2+((0.8*((BQ53+BP53)-(BQ52+((BP53+BQ53)*BQ54))))/2)</f>
        <v>215655.44208</v>
      </c>
      <c r="BR56" s="4">
        <f>BR52+((0.8*((BR53+BQ53)-(BR52+((BQ53+BR53)*BR54)))))</f>
        <v>434346.09312</v>
      </c>
      <c r="BS56" s="4">
        <f>BS52/2+((0.8*((BS53+BR53)-(BS52+((BR53+BS53)*BS54))))/2)</f>
        <v>219933.17936</v>
      </c>
      <c r="BT56" s="4">
        <f>BT52+((0.8*((BT53+BS53)-(BT52+((BS53+BT53)*BT54)))))</f>
        <v>445909.96384</v>
      </c>
      <c r="BU56" s="4">
        <f>BU52/2+((0.8*((BU53+BT53)-(BU52+((BT53+BU53)*BU54))))/2)</f>
        <v>224019.33056000003</v>
      </c>
      <c r="BV56" s="4">
        <f>BV52+((0.8*((BV53+BU53)-(BV52+((BU53+BV53)*BV54)))))</f>
        <v>449954.6272</v>
      </c>
      <c r="BW56" s="4">
        <f>BW52/2+((0.8*((BW53+BV53)-(BW52+((BV53+BW53)*BW54))))/2)</f>
        <v>227872.9104</v>
      </c>
      <c r="BX56" s="4">
        <f>BX52+((0.8*((BX53+BW53)-(BX52+((BW53+BX53)*BX54)))))</f>
        <v>467164.2432</v>
      </c>
      <c r="BY56" s="4">
        <f>BY52/2+((0.8*((BY53+BX53)-(BY52+((BX53+BY53)*BY54))))/2)</f>
        <v>237129.02032</v>
      </c>
      <c r="BZ56" s="4">
        <f>BZ52+((0.8*((BZ53+BY53)-(BZ52+((BY53+BZ53)*BZ54)))))</f>
        <v>473705.69696</v>
      </c>
      <c r="CA56" s="4">
        <f>CA52/2+((0.8*((CA53+BZ53)-(CA52+((BZ53+CA53)*CA54))))/2)</f>
        <v>237819.52368</v>
      </c>
      <c r="CB56" s="4">
        <f>CB52+((0.8*((CB53+CA53)-(CB52+((CA53+CB53)*CB54)))))</f>
        <v>478863.47808000003</v>
      </c>
      <c r="CC56" s="4">
        <f>CC52/2+((0.8*((CC53+CB53)-(CC52+((CB53+CC53)*CC54))))/2)</f>
        <v>240388.38912</v>
      </c>
      <c r="CD56" s="4">
        <f>CD52+((0.8*((CD53+CC53)-(CD52+((CC53+CD53)*CD54)))))</f>
        <v>482198.62272</v>
      </c>
      <c r="CE56" s="4">
        <f>CE52/2+((0.8*((CE53+CD53)-(CE52+((CD53+CE53)*CE54))))/2)</f>
        <v>243588.4384</v>
      </c>
      <c r="CF56" s="4">
        <f>CF52+((0.8*((CF53+CE53)-(CF52+((CE53+CF53)*CF54)))))</f>
        <v>491073.15968000004</v>
      </c>
      <c r="CG56" s="4">
        <f>CG52/2+((0.8*((CG53+CF53)-(CG52+((CF53+CG53)*CG54))))/2)</f>
        <v>246043.89184</v>
      </c>
      <c r="CH56" s="4">
        <f>CH52+((0.8*((CH53+CG53)-(CH52+((CG53+CH53)*CH54)))))</f>
        <v>492800.23808000004</v>
      </c>
      <c r="CI56" s="4">
        <f>CI52/2+((0.8*((CI53+CH53)-(CI52+((CH53+CI53)*CI54))))/2)</f>
        <v>249627.91504</v>
      </c>
      <c r="CJ56" s="4">
        <f>CJ52+((0.8*((CJ53+CI53)-(CJ52+((CI53+CJ53)*CJ54)))))</f>
        <v>498738.72608</v>
      </c>
      <c r="CK56" s="4">
        <f>CK52/2+((0.8*((CK53+CJ53)-(CK52+((CJ53+CK53)*CK54))))/2)</f>
        <v>247248.60544</v>
      </c>
      <c r="CL56" s="4">
        <f>CL52+((0.8*((CL53+CK53)-(CL52+((CK53+CL53)*CL54)))))</f>
        <v>495993.36512000003</v>
      </c>
      <c r="CM56" s="4">
        <f>CM52/2+((0.8*((CM53+CL53)-(CM52+((CL53+CM53)*CM54))))/2)</f>
        <v>247483.19472000003</v>
      </c>
      <c r="CN56" s="4">
        <f>CN52+((0.8*((CN53+CM53)-(CN52+((CM53+CN53)*CN54)))))</f>
        <v>493728.40416000003</v>
      </c>
      <c r="CO56" s="4">
        <f>CO52/2+((0.8*((CO53+CN53)-(CO52+((CN53+CO53)*CO54))))/2)</f>
        <v>247156.56432</v>
      </c>
      <c r="CP56" s="4">
        <f>CP52+((0.8*((CP53+CO53)-(CP52+((CO53+CP53)*CP54)))))</f>
        <v>495325.12032</v>
      </c>
      <c r="CQ56" s="4">
        <f>CQ52/2+((0.8*((CQ53+CP53)-(CQ52+((CP53+CQ53)*CQ54))))/2)</f>
        <v>247169.92432</v>
      </c>
      <c r="CR56" s="4">
        <f>CR52+((0.8*((CR53+CQ53)-(CR52+((CQ53+CR53)*CR54)))))</f>
        <v>488280.92192</v>
      </c>
      <c r="CS56" s="4">
        <f>CS52/2+((0.8*((CS53+CR53)-(CS52+((CR53+CS53)*CS54))))/2)</f>
        <v>232146.11696</v>
      </c>
      <c r="CT56" s="4">
        <f>CT52+((0.8*((CT53+CS53)-(CT52+((CS53+CT53)*CT54)))))</f>
        <v>469087.12864</v>
      </c>
      <c r="CU56" s="4">
        <f>CU52/2+((0.8*((CU53+CT53)-(CU52+((CT53+CU53)*CU54))))/2)</f>
        <v>246862.4352</v>
      </c>
      <c r="CV56" s="4">
        <f>CV52+((0.8*((CV53+CU53)-(CV52+((CU53+CV53)*CV54)))))</f>
        <v>495407.18208</v>
      </c>
      <c r="CW56" s="4">
        <f>CW52/2+((0.8*((CW53+CV53)-(CW52+((CV53+CW53)*CW54))))/2)</f>
        <v>247212.00608000002</v>
      </c>
      <c r="CX56" s="4">
        <f>CX52+((0.8*((CX53+CW53)-(CX52+((CW53+CX53)*CX54)))))</f>
        <v>491117.61088000005</v>
      </c>
      <c r="CY56" s="4">
        <f>CY52/2+((0.8*((CY53+CX53)-(CY52+((CX53+CY53)*CY54))))/2)</f>
        <v>247368.94176000002</v>
      </c>
      <c r="CZ56" s="4">
        <f>CZ52+((0.8*((CZ53+CY53)-(CZ52+((CY53+CZ53)*CZ54)))))</f>
        <v>498183.71135999996</v>
      </c>
      <c r="DA56" s="4">
        <f>DA52/2+((0.8*((DA53+CZ53)-(DA52+((CZ53+DA53)*DA54))))/2)</f>
        <v>248994.20367999998</v>
      </c>
      <c r="DB56" s="4">
        <f>DB52+((0.8*((DB53+DA53)-(DB52+((DA53+DB53)*DB54)))))</f>
        <v>64814.59999999998</v>
      </c>
      <c r="DC56" s="4">
        <f>DC52/2+((0.8*((DC53+DB53)-(DC52+((DB53+DC53)*DC54))))/2)</f>
        <v>32568.79999999999</v>
      </c>
      <c r="DD56" s="4">
        <f>DD52+((0.8*((DD53+DC53)-(DD52+((DC53+DD53)*DD54)))))</f>
        <v>65137.59999999998</v>
      </c>
      <c r="DE56" s="4">
        <f>DE52/2+((0.8*((DE53+DD53)-(DE52+((DD53+DE53)*DE54))))/2)</f>
        <v>32731.399999999994</v>
      </c>
      <c r="DF56" s="4">
        <f>DF52+((0.8*((DF53+DE53)-(DF52+((DE53+DF53)*DF54)))))</f>
        <v>65462.79999999999</v>
      </c>
      <c r="DG56" s="4">
        <f>DG52/2+((0.8*((DG53+DF53)-(DG52+((DF53+DG53)*DG54))))/2)</f>
        <v>32894.5</v>
      </c>
      <c r="DH56" s="4">
        <f>DH52+((0.8*((DH53+DG53)-(DH52+((DG53+DH53)*DH54)))))</f>
        <v>65789</v>
      </c>
      <c r="DI56" s="4">
        <f>DI52/2+((0.8*((DI53+DH53)-(DI52+((DH53+DI53)*DI54))))/2)</f>
        <v>33058.69999999998</v>
      </c>
      <c r="DJ56" s="4">
        <f>DJ52+((0.8*((DJ53+DI53)-(DJ52+((DI53+DJ53)*DJ54)))))</f>
        <v>66117.39999999997</v>
      </c>
      <c r="DK56" s="4">
        <f>DK52/2+((0.8*((DK53+DJ53)-(DK52+((DJ53+DK53)*DK54))))/2)</f>
        <v>33223.600000000006</v>
      </c>
      <c r="DL56" s="4">
        <f>DL52+((0.8*((DL53+DK53)-(DL52+((DK53+DL53)*DL54)))))</f>
        <v>66447.20000000001</v>
      </c>
      <c r="DM56" s="4">
        <f>DM52/2+((0.8*((DM53+DL53)-(DM52+((DL53+DM53)*DM54))))/2)</f>
        <v>33389.29999999999</v>
      </c>
      <c r="DN56" s="4">
        <f>DN52+((0.8*((DN53+DM53)-(DN52+((DM53+DN53)*DN54)))))</f>
        <v>66778.59999999998</v>
      </c>
      <c r="DO56" s="4">
        <f>DO52/2+((0.8*((DO53+DN53)-(DO52+((DN53+DO53)*DO54))))/2)</f>
        <v>33555.899999999994</v>
      </c>
      <c r="DP56" s="4">
        <f>DP52+((0.8*((DP53+DO53)-(DP52+((DO53+DP53)*DP54)))))</f>
        <v>67111.79999999999</v>
      </c>
      <c r="DQ56" s="4">
        <f>DQ52/2+((0.8*((DQ53+DP53)-(DQ52+((DP53+DQ53)*DQ54))))/2)</f>
        <v>33723.19999999998</v>
      </c>
      <c r="DR56" s="4">
        <f>DR52+((0.8*((DR53+DQ53)-(DR52+((DQ53+DR53)*DR54)))))</f>
        <v>67446.39999999997</v>
      </c>
      <c r="DS56" s="4">
        <f>DS52/2+((0.8*((DS53+DR53)-(DS52+((DR53+DS53)*DS54))))/2)</f>
        <v>0</v>
      </c>
    </row>
    <row r="57" spans="1:256" s="5" customFormat="1" ht="12.75">
      <c r="A57" s="14" t="s">
        <v>39</v>
      </c>
      <c r="B57" s="5" t="str">
        <f>IF(B31+A31&lt;B56,"Failed","Pass")</f>
        <v>Pass</v>
      </c>
      <c r="C57" s="5" t="str">
        <f aca="true" t="shared" si="44" ref="C57:AL57">IF(C31+B31&lt;C56,"Failed","Pass")</f>
        <v>Pass</v>
      </c>
      <c r="D57" s="5" t="str">
        <f t="shared" si="44"/>
        <v>Pass</v>
      </c>
      <c r="E57" s="5" t="str">
        <f t="shared" si="44"/>
        <v>Pass</v>
      </c>
      <c r="F57" s="5" t="str">
        <f t="shared" si="44"/>
        <v>Pass</v>
      </c>
      <c r="G57" s="5" t="str">
        <f t="shared" si="44"/>
        <v>Pass</v>
      </c>
      <c r="H57" s="5" t="str">
        <f t="shared" si="44"/>
        <v>Pass</v>
      </c>
      <c r="I57" s="5" t="str">
        <f t="shared" si="44"/>
        <v>Pass</v>
      </c>
      <c r="J57" s="5" t="str">
        <f t="shared" si="44"/>
        <v>Pass</v>
      </c>
      <c r="K57" s="5" t="str">
        <f t="shared" si="44"/>
        <v>Pass</v>
      </c>
      <c r="L57" s="5" t="str">
        <f t="shared" si="44"/>
        <v>Pass</v>
      </c>
      <c r="M57" s="5" t="str">
        <f t="shared" si="44"/>
        <v>Pass</v>
      </c>
      <c r="N57" s="5" t="str">
        <f t="shared" si="44"/>
        <v>Pass</v>
      </c>
      <c r="O57" s="5" t="str">
        <f t="shared" si="44"/>
        <v>Pass</v>
      </c>
      <c r="P57" s="5" t="str">
        <f t="shared" si="44"/>
        <v>Pass</v>
      </c>
      <c r="Q57" s="5" t="str">
        <f t="shared" si="44"/>
        <v>Pass</v>
      </c>
      <c r="R57" s="5" t="str">
        <f t="shared" si="44"/>
        <v>Pass</v>
      </c>
      <c r="S57" s="5" t="str">
        <f t="shared" si="44"/>
        <v>Pass</v>
      </c>
      <c r="T57" s="5" t="str">
        <f t="shared" si="44"/>
        <v>Pass</v>
      </c>
      <c r="U57" s="5" t="str">
        <f t="shared" si="44"/>
        <v>Pass</v>
      </c>
      <c r="V57" s="5" t="str">
        <f t="shared" si="44"/>
        <v>Pass</v>
      </c>
      <c r="W57" s="5" t="str">
        <f t="shared" si="44"/>
        <v>Pass</v>
      </c>
      <c r="X57" s="5" t="str">
        <f t="shared" si="44"/>
        <v>Pass</v>
      </c>
      <c r="Y57" s="5" t="str">
        <f t="shared" si="44"/>
        <v>Pass</v>
      </c>
      <c r="Z57" s="5" t="str">
        <f t="shared" si="44"/>
        <v>Pass</v>
      </c>
      <c r="AA57" s="5" t="str">
        <f t="shared" si="44"/>
        <v>Pass</v>
      </c>
      <c r="AB57" s="5" t="str">
        <f t="shared" si="44"/>
        <v>Pass</v>
      </c>
      <c r="AC57" s="5" t="str">
        <f t="shared" si="44"/>
        <v>Pass</v>
      </c>
      <c r="AD57" s="5" t="str">
        <f t="shared" si="44"/>
        <v>Pass</v>
      </c>
      <c r="AE57" s="5" t="str">
        <f t="shared" si="44"/>
        <v>Pass</v>
      </c>
      <c r="AF57" s="5" t="str">
        <f t="shared" si="44"/>
        <v>Pass</v>
      </c>
      <c r="AG57" s="5" t="str">
        <f t="shared" si="44"/>
        <v>Pass</v>
      </c>
      <c r="AH57" s="5" t="str">
        <f t="shared" si="44"/>
        <v>Pass</v>
      </c>
      <c r="AI57" s="5" t="str">
        <f t="shared" si="44"/>
        <v>Pass</v>
      </c>
      <c r="AJ57" s="5" t="str">
        <f t="shared" si="44"/>
        <v>Pass</v>
      </c>
      <c r="AK57" s="5" t="str">
        <f t="shared" si="44"/>
        <v>Pass</v>
      </c>
      <c r="AL57" s="5" t="str">
        <f t="shared" si="44"/>
        <v>Pass</v>
      </c>
      <c r="AM57" s="5" t="str">
        <f aca="true" t="shared" si="45" ref="AM57:AY57">IF(AM31+AL31&lt;AM56,"Failed","Pass")</f>
        <v>Pass</v>
      </c>
      <c r="AN57" s="5" t="str">
        <f t="shared" si="45"/>
        <v>Pass</v>
      </c>
      <c r="AO57" s="5" t="str">
        <f t="shared" si="45"/>
        <v>Pass</v>
      </c>
      <c r="AP57" s="5" t="str">
        <f t="shared" si="45"/>
        <v>Pass</v>
      </c>
      <c r="AQ57" s="5" t="str">
        <f t="shared" si="45"/>
        <v>Pass</v>
      </c>
      <c r="AR57" s="5" t="str">
        <f t="shared" si="45"/>
        <v>Pass</v>
      </c>
      <c r="AS57" s="5" t="str">
        <f t="shared" si="45"/>
        <v>Pass</v>
      </c>
      <c r="AT57" s="5" t="str">
        <f t="shared" si="45"/>
        <v>Pass</v>
      </c>
      <c r="AU57" s="5" t="str">
        <f t="shared" si="45"/>
        <v>Pass</v>
      </c>
      <c r="AV57" s="5" t="str">
        <f t="shared" si="45"/>
        <v>Pass</v>
      </c>
      <c r="AW57" s="5" t="str">
        <f t="shared" si="45"/>
        <v>Pass</v>
      </c>
      <c r="AX57" s="5" t="str">
        <f t="shared" si="45"/>
        <v>Pass</v>
      </c>
      <c r="AY57" s="5" t="str">
        <f t="shared" si="45"/>
        <v>Pass</v>
      </c>
      <c r="AZ57" s="5" t="str">
        <f aca="true" t="shared" si="46" ref="AZ57:BZ57">IF(AZ31-AZ26+AY31-AY26&lt;AZ56,"Failed","Pass")</f>
        <v>Pass</v>
      </c>
      <c r="BA57" s="5" t="str">
        <f t="shared" si="46"/>
        <v>Pass</v>
      </c>
      <c r="BB57" s="5" t="str">
        <f t="shared" si="46"/>
        <v>Pass</v>
      </c>
      <c r="BC57" s="5" t="str">
        <f t="shared" si="46"/>
        <v>Pass</v>
      </c>
      <c r="BD57" s="5" t="str">
        <f t="shared" si="46"/>
        <v>Pass</v>
      </c>
      <c r="BE57" s="5" t="str">
        <f t="shared" si="46"/>
        <v>Pass</v>
      </c>
      <c r="BF57" s="5" t="str">
        <f t="shared" si="46"/>
        <v>Pass</v>
      </c>
      <c r="BG57" s="5" t="str">
        <f t="shared" si="46"/>
        <v>Pass</v>
      </c>
      <c r="BH57" s="5" t="str">
        <f t="shared" si="46"/>
        <v>Pass</v>
      </c>
      <c r="BI57" s="5" t="str">
        <f t="shared" si="46"/>
        <v>Pass</v>
      </c>
      <c r="BJ57" s="5" t="str">
        <f>IF(BJ31-BJ26+BI31-BI26&lt;BJ56,"Failed","Pass")</f>
        <v>Pass</v>
      </c>
      <c r="BK57" s="5" t="str">
        <f t="shared" si="46"/>
        <v>Pass</v>
      </c>
      <c r="BL57" s="5" t="str">
        <f t="shared" si="46"/>
        <v>Pass</v>
      </c>
      <c r="BM57" s="5" t="str">
        <f t="shared" si="46"/>
        <v>Pass</v>
      </c>
      <c r="BN57" s="5" t="str">
        <f t="shared" si="46"/>
        <v>Pass</v>
      </c>
      <c r="BO57" s="5" t="str">
        <f t="shared" si="46"/>
        <v>Pass</v>
      </c>
      <c r="BP57" s="5" t="str">
        <f t="shared" si="46"/>
        <v>Pass</v>
      </c>
      <c r="BQ57" s="5" t="str">
        <f t="shared" si="46"/>
        <v>Pass</v>
      </c>
      <c r="BR57" s="5" t="str">
        <f t="shared" si="46"/>
        <v>Pass</v>
      </c>
      <c r="BS57" s="5" t="str">
        <f t="shared" si="46"/>
        <v>Pass</v>
      </c>
      <c r="BT57" s="5" t="str">
        <f t="shared" si="46"/>
        <v>Pass</v>
      </c>
      <c r="BU57" s="5" t="str">
        <f t="shared" si="46"/>
        <v>Pass</v>
      </c>
      <c r="BV57" s="5" t="str">
        <f t="shared" si="46"/>
        <v>Pass</v>
      </c>
      <c r="BW57" s="5" t="str">
        <f t="shared" si="46"/>
        <v>Pass</v>
      </c>
      <c r="BX57" s="5" t="str">
        <f t="shared" si="46"/>
        <v>Pass</v>
      </c>
      <c r="BY57" s="5" t="str">
        <f t="shared" si="46"/>
        <v>Pass</v>
      </c>
      <c r="BZ57" s="5" t="str">
        <f t="shared" si="46"/>
        <v>Pass</v>
      </c>
      <c r="CA57" s="5" t="str">
        <f>IF(CA31-CA25-CA26+BZ31-BZ25-BZ26&lt;CA56,"Failed","Pass")</f>
        <v>Pass</v>
      </c>
      <c r="CB57" s="5" t="str">
        <f aca="true" t="shared" si="47" ref="CB57:DQ57">IF(CB31-CB25-CB26+CA31-CA25-CA26&lt;CB56,"Failed","Pass")</f>
        <v>Pass</v>
      </c>
      <c r="CC57" s="5" t="str">
        <f t="shared" si="47"/>
        <v>Pass</v>
      </c>
      <c r="CD57" s="5" t="str">
        <f t="shared" si="47"/>
        <v>Pass</v>
      </c>
      <c r="CE57" s="5" t="str">
        <f t="shared" si="47"/>
        <v>Pass</v>
      </c>
      <c r="CF57" s="5" t="str">
        <f t="shared" si="47"/>
        <v>Pass</v>
      </c>
      <c r="CG57" s="5" t="str">
        <f t="shared" si="47"/>
        <v>Pass</v>
      </c>
      <c r="CH57" s="5" t="str">
        <f t="shared" si="47"/>
        <v>Pass</v>
      </c>
      <c r="CI57" s="5" t="str">
        <f t="shared" si="47"/>
        <v>Pass</v>
      </c>
      <c r="CJ57" s="5" t="str">
        <f t="shared" si="47"/>
        <v>Pass</v>
      </c>
      <c r="CK57" s="5" t="str">
        <f t="shared" si="47"/>
        <v>Pass</v>
      </c>
      <c r="CL57" s="5" t="str">
        <f t="shared" si="47"/>
        <v>Pass</v>
      </c>
      <c r="CM57" s="5" t="str">
        <f t="shared" si="47"/>
        <v>Pass</v>
      </c>
      <c r="CN57" s="5" t="str">
        <f t="shared" si="47"/>
        <v>Pass</v>
      </c>
      <c r="CO57" s="5" t="str">
        <f t="shared" si="47"/>
        <v>Pass</v>
      </c>
      <c r="CP57" s="5" t="str">
        <f t="shared" si="47"/>
        <v>Pass</v>
      </c>
      <c r="CQ57" s="5" t="str">
        <f t="shared" si="47"/>
        <v>Pass</v>
      </c>
      <c r="CR57" s="5" t="str">
        <f t="shared" si="47"/>
        <v>Pass</v>
      </c>
      <c r="CS57" s="5" t="str">
        <f t="shared" si="47"/>
        <v>Pass</v>
      </c>
      <c r="CT57" s="5" t="str">
        <f t="shared" si="47"/>
        <v>Pass</v>
      </c>
      <c r="CU57" s="5" t="str">
        <f t="shared" si="47"/>
        <v>Pass</v>
      </c>
      <c r="CV57" s="5" t="str">
        <f t="shared" si="47"/>
        <v>Pass</v>
      </c>
      <c r="CW57" s="5" t="str">
        <f t="shared" si="47"/>
        <v>Pass</v>
      </c>
      <c r="CX57" s="5" t="str">
        <f t="shared" si="47"/>
        <v>Pass</v>
      </c>
      <c r="CY57" s="5" t="str">
        <f t="shared" si="47"/>
        <v>Pass</v>
      </c>
      <c r="CZ57" s="5" t="str">
        <f t="shared" si="47"/>
        <v>Pass</v>
      </c>
      <c r="DA57" s="5" t="str">
        <f>IF(DA31-DA25-DA26+CZ31-CZ25-CZ26&lt;DA56,"Failed","Pass")</f>
        <v>Pass</v>
      </c>
      <c r="DB57" s="5" t="str">
        <f t="shared" si="47"/>
        <v>Failed</v>
      </c>
      <c r="DC57" s="5" t="str">
        <f t="shared" si="47"/>
        <v>Failed</v>
      </c>
      <c r="DD57" s="5" t="str">
        <f t="shared" si="47"/>
        <v>Failed</v>
      </c>
      <c r="DE57" s="5" t="str">
        <f t="shared" si="47"/>
        <v>Failed</v>
      </c>
      <c r="DF57" s="5" t="str">
        <f t="shared" si="47"/>
        <v>Failed</v>
      </c>
      <c r="DG57" s="5" t="str">
        <f t="shared" si="47"/>
        <v>Failed</v>
      </c>
      <c r="DH57" s="5" t="str">
        <f t="shared" si="47"/>
        <v>Failed</v>
      </c>
      <c r="DI57" s="5" t="str">
        <f t="shared" si="47"/>
        <v>Failed</v>
      </c>
      <c r="DJ57" s="5" t="str">
        <f t="shared" si="47"/>
        <v>Failed</v>
      </c>
      <c r="DK57" s="5" t="str">
        <f t="shared" si="47"/>
        <v>Failed</v>
      </c>
      <c r="DL57" s="5" t="str">
        <f t="shared" si="47"/>
        <v>Failed</v>
      </c>
      <c r="DM57" s="5" t="str">
        <f t="shared" si="47"/>
        <v>Failed</v>
      </c>
      <c r="DN57" s="5" t="str">
        <f>IF(DN31-DN25-DN26+DM31-DM25-DM26&lt;DN56,"Failed","Pass")</f>
        <v>Failed</v>
      </c>
      <c r="DO57" s="5" t="str">
        <f t="shared" si="47"/>
        <v>Failed</v>
      </c>
      <c r="DP57" s="5" t="str">
        <f t="shared" si="47"/>
        <v>Failed</v>
      </c>
      <c r="DQ57" s="5" t="str">
        <f t="shared" si="47"/>
        <v>Failed</v>
      </c>
      <c r="DR57" s="5" t="str">
        <f>IF(DR31-DR25-DR26+DQ31-DQ25-DQ26&lt;DR56,"Failed","Pass")</f>
        <v>Failed</v>
      </c>
      <c r="DS57" s="5" t="str">
        <f aca="true" t="shared" si="48" ref="DS57:FX57">IF(DS31-DS26+DR31-DR26&lt;DS56,"Failed","Pass")</f>
        <v>Pass</v>
      </c>
      <c r="DT57" s="5" t="str">
        <f t="shared" si="48"/>
        <v>Pass</v>
      </c>
      <c r="DU57" s="5" t="str">
        <f t="shared" si="48"/>
        <v>Pass</v>
      </c>
      <c r="DV57" s="5" t="str">
        <f t="shared" si="48"/>
        <v>Pass</v>
      </c>
      <c r="DW57" s="5" t="str">
        <f t="shared" si="48"/>
        <v>Pass</v>
      </c>
      <c r="DX57" s="5" t="str">
        <f t="shared" si="48"/>
        <v>Pass</v>
      </c>
      <c r="DY57" s="5" t="str">
        <f t="shared" si="48"/>
        <v>Pass</v>
      </c>
      <c r="DZ57" s="5" t="str">
        <f t="shared" si="48"/>
        <v>Pass</v>
      </c>
      <c r="EA57" s="5" t="str">
        <f t="shared" si="48"/>
        <v>Pass</v>
      </c>
      <c r="EB57" s="5" t="str">
        <f t="shared" si="48"/>
        <v>Pass</v>
      </c>
      <c r="EC57" s="5" t="str">
        <f t="shared" si="48"/>
        <v>Pass</v>
      </c>
      <c r="ED57" s="5" t="str">
        <f t="shared" si="48"/>
        <v>Pass</v>
      </c>
      <c r="EE57" s="5" t="str">
        <f t="shared" si="48"/>
        <v>Pass</v>
      </c>
      <c r="EF57" s="5" t="str">
        <f t="shared" si="48"/>
        <v>Pass</v>
      </c>
      <c r="EG57" s="5" t="str">
        <f t="shared" si="48"/>
        <v>Pass</v>
      </c>
      <c r="EH57" s="5" t="str">
        <f t="shared" si="48"/>
        <v>Pass</v>
      </c>
      <c r="EI57" s="5" t="str">
        <f t="shared" si="48"/>
        <v>Pass</v>
      </c>
      <c r="EJ57" s="5" t="str">
        <f t="shared" si="48"/>
        <v>Pass</v>
      </c>
      <c r="EK57" s="5" t="str">
        <f t="shared" si="48"/>
        <v>Pass</v>
      </c>
      <c r="EL57" s="5" t="str">
        <f t="shared" si="48"/>
        <v>Pass</v>
      </c>
      <c r="EM57" s="5" t="str">
        <f t="shared" si="48"/>
        <v>Pass</v>
      </c>
      <c r="EN57" s="5" t="str">
        <f t="shared" si="48"/>
        <v>Pass</v>
      </c>
      <c r="EO57" s="5" t="str">
        <f t="shared" si="48"/>
        <v>Pass</v>
      </c>
      <c r="EP57" s="5" t="str">
        <f t="shared" si="48"/>
        <v>Pass</v>
      </c>
      <c r="EQ57" s="5" t="str">
        <f t="shared" si="48"/>
        <v>Pass</v>
      </c>
      <c r="ER57" s="5" t="str">
        <f t="shared" si="48"/>
        <v>Pass</v>
      </c>
      <c r="ES57" s="5" t="str">
        <f t="shared" si="48"/>
        <v>Pass</v>
      </c>
      <c r="ET57" s="5" t="str">
        <f t="shared" si="48"/>
        <v>Pass</v>
      </c>
      <c r="EU57" s="5" t="str">
        <f t="shared" si="48"/>
        <v>Pass</v>
      </c>
      <c r="EV57" s="5" t="str">
        <f t="shared" si="48"/>
        <v>Pass</v>
      </c>
      <c r="EW57" s="5" t="str">
        <f t="shared" si="48"/>
        <v>Pass</v>
      </c>
      <c r="EX57" s="5" t="str">
        <f t="shared" si="48"/>
        <v>Pass</v>
      </c>
      <c r="EY57" s="5" t="str">
        <f t="shared" si="48"/>
        <v>Pass</v>
      </c>
      <c r="EZ57" s="5" t="str">
        <f t="shared" si="48"/>
        <v>Pass</v>
      </c>
      <c r="FA57" s="5" t="str">
        <f t="shared" si="48"/>
        <v>Pass</v>
      </c>
      <c r="FB57" s="5" t="str">
        <f t="shared" si="48"/>
        <v>Pass</v>
      </c>
      <c r="FC57" s="5" t="str">
        <f t="shared" si="48"/>
        <v>Pass</v>
      </c>
      <c r="FD57" s="5" t="str">
        <f t="shared" si="48"/>
        <v>Pass</v>
      </c>
      <c r="FE57" s="5" t="str">
        <f t="shared" si="48"/>
        <v>Pass</v>
      </c>
      <c r="FF57" s="5" t="str">
        <f t="shared" si="48"/>
        <v>Pass</v>
      </c>
      <c r="FG57" s="5" t="str">
        <f t="shared" si="48"/>
        <v>Pass</v>
      </c>
      <c r="FH57" s="5" t="str">
        <f t="shared" si="48"/>
        <v>Pass</v>
      </c>
      <c r="FI57" s="5" t="str">
        <f t="shared" si="48"/>
        <v>Pass</v>
      </c>
      <c r="FJ57" s="5" t="str">
        <f t="shared" si="48"/>
        <v>Pass</v>
      </c>
      <c r="FK57" s="5" t="str">
        <f t="shared" si="48"/>
        <v>Pass</v>
      </c>
      <c r="FL57" s="5" t="str">
        <f t="shared" si="48"/>
        <v>Pass</v>
      </c>
      <c r="FM57" s="5" t="str">
        <f t="shared" si="48"/>
        <v>Pass</v>
      </c>
      <c r="FN57" s="5" t="str">
        <f t="shared" si="48"/>
        <v>Pass</v>
      </c>
      <c r="FO57" s="5" t="str">
        <f t="shared" si="48"/>
        <v>Pass</v>
      </c>
      <c r="FP57" s="5" t="str">
        <f t="shared" si="48"/>
        <v>Pass</v>
      </c>
      <c r="FQ57" s="5" t="str">
        <f t="shared" si="48"/>
        <v>Pass</v>
      </c>
      <c r="FR57" s="5" t="str">
        <f t="shared" si="48"/>
        <v>Pass</v>
      </c>
      <c r="FS57" s="5" t="str">
        <f t="shared" si="48"/>
        <v>Pass</v>
      </c>
      <c r="FT57" s="5" t="str">
        <f t="shared" si="48"/>
        <v>Pass</v>
      </c>
      <c r="FU57" s="5" t="str">
        <f t="shared" si="48"/>
        <v>Pass</v>
      </c>
      <c r="FV57" s="5" t="str">
        <f t="shared" si="48"/>
        <v>Pass</v>
      </c>
      <c r="FW57" s="5" t="str">
        <f t="shared" si="48"/>
        <v>Pass</v>
      </c>
      <c r="FX57" s="5" t="str">
        <f t="shared" si="48"/>
        <v>Pass</v>
      </c>
      <c r="FY57" s="5" t="str">
        <f aca="true" t="shared" si="49" ref="FY57:GR57">IF(FY31-FY26+FX31-FX26&lt;FY56,"Failed","Pass")</f>
        <v>Pass</v>
      </c>
      <c r="FZ57" s="5" t="str">
        <f t="shared" si="49"/>
        <v>Pass</v>
      </c>
      <c r="GA57" s="5" t="str">
        <f t="shared" si="49"/>
        <v>Pass</v>
      </c>
      <c r="GB57" s="5" t="str">
        <f t="shared" si="49"/>
        <v>Pass</v>
      </c>
      <c r="GC57" s="5" t="str">
        <f t="shared" si="49"/>
        <v>Pass</v>
      </c>
      <c r="GD57" s="5" t="str">
        <f t="shared" si="49"/>
        <v>Pass</v>
      </c>
      <c r="GE57" s="5" t="str">
        <f t="shared" si="49"/>
        <v>Pass</v>
      </c>
      <c r="GF57" s="5" t="str">
        <f t="shared" si="49"/>
        <v>Pass</v>
      </c>
      <c r="GG57" s="5" t="str">
        <f t="shared" si="49"/>
        <v>Pass</v>
      </c>
      <c r="GH57" s="5" t="str">
        <f t="shared" si="49"/>
        <v>Pass</v>
      </c>
      <c r="GI57" s="5" t="str">
        <f t="shared" si="49"/>
        <v>Pass</v>
      </c>
      <c r="GJ57" s="5" t="str">
        <f t="shared" si="49"/>
        <v>Pass</v>
      </c>
      <c r="GK57" s="5" t="str">
        <f t="shared" si="49"/>
        <v>Pass</v>
      </c>
      <c r="GL57" s="5" t="str">
        <f t="shared" si="49"/>
        <v>Pass</v>
      </c>
      <c r="GM57" s="5" t="str">
        <f t="shared" si="49"/>
        <v>Pass</v>
      </c>
      <c r="GN57" s="5" t="str">
        <f t="shared" si="49"/>
        <v>Pass</v>
      </c>
      <c r="GO57" s="5" t="str">
        <f t="shared" si="49"/>
        <v>Pass</v>
      </c>
      <c r="GP57" s="5" t="str">
        <f t="shared" si="49"/>
        <v>Pass</v>
      </c>
      <c r="GQ57" s="5" t="str">
        <f t="shared" si="49"/>
        <v>Pass</v>
      </c>
      <c r="GR57" s="5" t="str">
        <f t="shared" si="49"/>
        <v>Pass</v>
      </c>
      <c r="GS57" s="5" t="str">
        <f aca="true" t="shared" si="50" ref="GS57:HX57">IF(GS31+GR31&lt;GS56,"Failed","Pass")</f>
        <v>Pass</v>
      </c>
      <c r="GT57" s="5" t="str">
        <f t="shared" si="50"/>
        <v>Pass</v>
      </c>
      <c r="GU57" s="5" t="str">
        <f t="shared" si="50"/>
        <v>Pass</v>
      </c>
      <c r="GV57" s="5" t="str">
        <f t="shared" si="50"/>
        <v>Pass</v>
      </c>
      <c r="GW57" s="5" t="str">
        <f t="shared" si="50"/>
        <v>Pass</v>
      </c>
      <c r="GX57" s="5" t="str">
        <f t="shared" si="50"/>
        <v>Pass</v>
      </c>
      <c r="GY57" s="5" t="str">
        <f t="shared" si="50"/>
        <v>Pass</v>
      </c>
      <c r="GZ57" s="5" t="str">
        <f t="shared" si="50"/>
        <v>Pass</v>
      </c>
      <c r="HA57" s="5" t="str">
        <f t="shared" si="50"/>
        <v>Pass</v>
      </c>
      <c r="HB57" s="5" t="str">
        <f t="shared" si="50"/>
        <v>Pass</v>
      </c>
      <c r="HC57" s="5" t="str">
        <f t="shared" si="50"/>
        <v>Pass</v>
      </c>
      <c r="HD57" s="5" t="str">
        <f t="shared" si="50"/>
        <v>Pass</v>
      </c>
      <c r="HE57" s="5" t="str">
        <f t="shared" si="50"/>
        <v>Pass</v>
      </c>
      <c r="HF57" s="5" t="str">
        <f t="shared" si="50"/>
        <v>Pass</v>
      </c>
      <c r="HG57" s="5" t="str">
        <f t="shared" si="50"/>
        <v>Pass</v>
      </c>
      <c r="HH57" s="5" t="str">
        <f t="shared" si="50"/>
        <v>Pass</v>
      </c>
      <c r="HI57" s="5" t="str">
        <f t="shared" si="50"/>
        <v>Pass</v>
      </c>
      <c r="HJ57" s="5" t="str">
        <f t="shared" si="50"/>
        <v>Pass</v>
      </c>
      <c r="HK57" s="5" t="str">
        <f t="shared" si="50"/>
        <v>Pass</v>
      </c>
      <c r="HL57" s="5" t="str">
        <f t="shared" si="50"/>
        <v>Pass</v>
      </c>
      <c r="HM57" s="5" t="str">
        <f t="shared" si="50"/>
        <v>Pass</v>
      </c>
      <c r="HN57" s="5" t="str">
        <f t="shared" si="50"/>
        <v>Pass</v>
      </c>
      <c r="HO57" s="5" t="str">
        <f t="shared" si="50"/>
        <v>Pass</v>
      </c>
      <c r="HP57" s="5" t="str">
        <f t="shared" si="50"/>
        <v>Pass</v>
      </c>
      <c r="HQ57" s="5" t="str">
        <f t="shared" si="50"/>
        <v>Pass</v>
      </c>
      <c r="HR57" s="5" t="str">
        <f t="shared" si="50"/>
        <v>Pass</v>
      </c>
      <c r="HS57" s="5" t="str">
        <f t="shared" si="50"/>
        <v>Pass</v>
      </c>
      <c r="HT57" s="5" t="str">
        <f t="shared" si="50"/>
        <v>Pass</v>
      </c>
      <c r="HU57" s="5" t="str">
        <f t="shared" si="50"/>
        <v>Pass</v>
      </c>
      <c r="HV57" s="5" t="str">
        <f t="shared" si="50"/>
        <v>Pass</v>
      </c>
      <c r="HW57" s="5" t="str">
        <f t="shared" si="50"/>
        <v>Pass</v>
      </c>
      <c r="HX57" s="5" t="str">
        <f t="shared" si="50"/>
        <v>Pass</v>
      </c>
      <c r="HY57" s="5" t="str">
        <f aca="true" t="shared" si="51" ref="HY57:IV57">IF(HY31+HX31&lt;HY56,"Failed","Pass")</f>
        <v>Pass</v>
      </c>
      <c r="HZ57" s="5" t="str">
        <f t="shared" si="51"/>
        <v>Pass</v>
      </c>
      <c r="IA57" s="5" t="str">
        <f t="shared" si="51"/>
        <v>Pass</v>
      </c>
      <c r="IB57" s="5" t="str">
        <f t="shared" si="51"/>
        <v>Pass</v>
      </c>
      <c r="IC57" s="5" t="str">
        <f t="shared" si="51"/>
        <v>Pass</v>
      </c>
      <c r="ID57" s="5" t="str">
        <f t="shared" si="51"/>
        <v>Pass</v>
      </c>
      <c r="IE57" s="5" t="str">
        <f t="shared" si="51"/>
        <v>Pass</v>
      </c>
      <c r="IF57" s="5" t="str">
        <f t="shared" si="51"/>
        <v>Pass</v>
      </c>
      <c r="IG57" s="5" t="str">
        <f t="shared" si="51"/>
        <v>Pass</v>
      </c>
      <c r="IH57" s="5" t="str">
        <f t="shared" si="51"/>
        <v>Pass</v>
      </c>
      <c r="II57" s="5" t="str">
        <f t="shared" si="51"/>
        <v>Pass</v>
      </c>
      <c r="IJ57" s="5" t="str">
        <f t="shared" si="51"/>
        <v>Pass</v>
      </c>
      <c r="IK57" s="5" t="str">
        <f t="shared" si="51"/>
        <v>Pass</v>
      </c>
      <c r="IL57" s="5" t="str">
        <f t="shared" si="51"/>
        <v>Pass</v>
      </c>
      <c r="IM57" s="5" t="str">
        <f t="shared" si="51"/>
        <v>Pass</v>
      </c>
      <c r="IN57" s="5" t="str">
        <f t="shared" si="51"/>
        <v>Pass</v>
      </c>
      <c r="IO57" s="5" t="str">
        <f t="shared" si="51"/>
        <v>Pass</v>
      </c>
      <c r="IP57" s="5" t="str">
        <f t="shared" si="51"/>
        <v>Pass</v>
      </c>
      <c r="IQ57" s="5" t="str">
        <f t="shared" si="51"/>
        <v>Pass</v>
      </c>
      <c r="IR57" s="5" t="str">
        <f t="shared" si="51"/>
        <v>Pass</v>
      </c>
      <c r="IS57" s="5" t="str">
        <f t="shared" si="51"/>
        <v>Pass</v>
      </c>
      <c r="IT57" s="5" t="str">
        <f t="shared" si="51"/>
        <v>Pass</v>
      </c>
      <c r="IU57" s="5" t="str">
        <f t="shared" si="51"/>
        <v>Pass</v>
      </c>
      <c r="IV57" s="5" t="str">
        <f t="shared" si="51"/>
        <v>Pass</v>
      </c>
    </row>
    <row r="58" spans="1:117" s="5" customFormat="1" ht="12.75">
      <c r="A58" s="14" t="s">
        <v>61</v>
      </c>
      <c r="B58" s="5">
        <f>B49/B56-1</f>
        <v>-1</v>
      </c>
      <c r="C58" s="27">
        <f>(C31-C26)/C56-1</f>
        <v>0.05813895408010339</v>
      </c>
      <c r="D58" s="27">
        <f aca="true" t="shared" si="52" ref="D58:BO58">(D31-D26+C31-C26)/D56-1</f>
        <v>0.09106377539377708</v>
      </c>
      <c r="E58" s="27">
        <f t="shared" si="52"/>
        <v>1.147840099418178</v>
      </c>
      <c r="F58" s="27">
        <f t="shared" si="52"/>
        <v>0.05034941401699311</v>
      </c>
      <c r="G58" s="27">
        <f t="shared" si="52"/>
        <v>1.1487982598557545</v>
      </c>
      <c r="H58" s="27">
        <f t="shared" si="52"/>
        <v>0.08817584754997188</v>
      </c>
      <c r="I58" s="27">
        <f t="shared" si="52"/>
        <v>1.146203282734521</v>
      </c>
      <c r="J58" s="27">
        <f t="shared" si="52"/>
        <v>0.05954143926944222</v>
      </c>
      <c r="K58" s="27">
        <f t="shared" si="52"/>
        <v>1.1035132871463795</v>
      </c>
      <c r="L58" s="27">
        <f t="shared" si="52"/>
        <v>0.0705376420179471</v>
      </c>
      <c r="M58" s="27">
        <f t="shared" si="52"/>
        <v>1.2646558723943189</v>
      </c>
      <c r="N58" s="27">
        <f t="shared" si="52"/>
        <v>0.13745281553715127</v>
      </c>
      <c r="O58" s="27">
        <f t="shared" si="52"/>
        <v>1.1950682179372452</v>
      </c>
      <c r="P58" s="27">
        <f t="shared" si="52"/>
        <v>0.047080831695778036</v>
      </c>
      <c r="Q58" s="27">
        <f t="shared" si="52"/>
        <v>1.1155028169022043</v>
      </c>
      <c r="R58" s="27">
        <f t="shared" si="52"/>
        <v>0.056797121293595376</v>
      </c>
      <c r="S58" s="27">
        <f t="shared" si="52"/>
        <v>1.1561880591409648</v>
      </c>
      <c r="T58" s="27">
        <f t="shared" si="52"/>
        <v>0.10778821494069146</v>
      </c>
      <c r="U58" s="27">
        <f t="shared" si="52"/>
        <v>1.2378944752043615</v>
      </c>
      <c r="V58" s="27">
        <f t="shared" si="52"/>
        <v>0.09148392603499578</v>
      </c>
      <c r="W58" s="27">
        <f t="shared" si="52"/>
        <v>1.1007340184331484</v>
      </c>
      <c r="X58" s="27">
        <f t="shared" si="52"/>
        <v>0.05829450071967246</v>
      </c>
      <c r="Y58" s="27">
        <f t="shared" si="52"/>
        <v>1.1193774335395528</v>
      </c>
      <c r="Z58" s="27">
        <f t="shared" si="52"/>
        <v>0.0801153865827382</v>
      </c>
      <c r="AA58" s="27">
        <f t="shared" si="52"/>
        <v>1.1154538024595833</v>
      </c>
      <c r="AB58" s="27">
        <f t="shared" si="52"/>
        <v>0.011239487300688022</v>
      </c>
      <c r="AC58" s="27">
        <f t="shared" si="52"/>
        <v>0.9621423542932719</v>
      </c>
      <c r="AD58" s="27">
        <f t="shared" si="52"/>
        <v>-0.01835793826194987</v>
      </c>
      <c r="AE58" s="27">
        <f t="shared" si="52"/>
        <v>0.9619876514001322</v>
      </c>
      <c r="AF58" s="27">
        <f t="shared" si="52"/>
        <v>0.028677717461393026</v>
      </c>
      <c r="AG58" s="27">
        <f t="shared" si="52"/>
        <v>1.104158801754596</v>
      </c>
      <c r="AH58" s="27">
        <f t="shared" si="52"/>
        <v>0.03777211636448663</v>
      </c>
      <c r="AI58" s="27">
        <f t="shared" si="52"/>
        <v>1.0708846200093025</v>
      </c>
      <c r="AJ58" s="27">
        <f t="shared" si="52"/>
        <v>0.04259615731484789</v>
      </c>
      <c r="AK58" s="27">
        <f t="shared" si="52"/>
        <v>1.0463308083559393</v>
      </c>
      <c r="AL58" s="27">
        <f t="shared" si="52"/>
        <v>0.004492615835299585</v>
      </c>
      <c r="AM58" s="27">
        <f t="shared" si="52"/>
        <v>1.0163336325117567</v>
      </c>
      <c r="AN58" s="27">
        <f t="shared" si="52"/>
        <v>0.014333927501795962</v>
      </c>
      <c r="AO58" s="27">
        <f t="shared" si="52"/>
        <v>1.024491205362449</v>
      </c>
      <c r="AP58" s="27">
        <f t="shared" si="52"/>
        <v>-0.04928230189160865</v>
      </c>
      <c r="AQ58" s="27">
        <f t="shared" si="52"/>
        <v>0.8979991022757183</v>
      </c>
      <c r="AR58" s="27">
        <f t="shared" si="52"/>
        <v>0.07825606021751685</v>
      </c>
      <c r="AS58" s="27">
        <f t="shared" si="52"/>
        <v>1.420674864761847</v>
      </c>
      <c r="AT58" s="27">
        <f t="shared" si="52"/>
        <v>0.20109211158434803</v>
      </c>
      <c r="AU58" s="27">
        <f t="shared" si="52"/>
        <v>1.3341604816027721</v>
      </c>
      <c r="AV58" s="27">
        <f t="shared" si="52"/>
        <v>0.19052177401030979</v>
      </c>
      <c r="AW58" s="27">
        <f t="shared" si="52"/>
        <v>1.4019110337531457</v>
      </c>
      <c r="AX58" s="27">
        <f t="shared" si="52"/>
        <v>0.1702777170139793</v>
      </c>
      <c r="AY58" s="27">
        <f t="shared" si="52"/>
        <v>1.3667956232576581</v>
      </c>
      <c r="AZ58" s="27">
        <f t="shared" si="52"/>
        <v>0.20976904990044387</v>
      </c>
      <c r="BA58" s="27">
        <f t="shared" si="52"/>
        <v>1.3635259566639215</v>
      </c>
      <c r="BB58" s="27">
        <f t="shared" si="52"/>
        <v>0.1900897482992796</v>
      </c>
      <c r="BC58" s="27">
        <f t="shared" si="52"/>
        <v>1.441535889174196</v>
      </c>
      <c r="BD58" s="27">
        <f t="shared" si="52"/>
        <v>0.19384546602728037</v>
      </c>
      <c r="BE58" s="27">
        <f t="shared" si="52"/>
        <v>1.3044230977965547</v>
      </c>
      <c r="BF58" s="27">
        <f t="shared" si="52"/>
        <v>0.18293911835875587</v>
      </c>
      <c r="BG58" s="27">
        <f t="shared" si="52"/>
        <v>1.335783055629196</v>
      </c>
      <c r="BH58" s="27">
        <f t="shared" si="52"/>
        <v>0.11607209751003711</v>
      </c>
      <c r="BI58" s="27">
        <f t="shared" si="52"/>
        <v>1.231205538964106</v>
      </c>
      <c r="BJ58" s="27">
        <f t="shared" si="52"/>
        <v>0.12034583429019152</v>
      </c>
      <c r="BK58" s="27">
        <f t="shared" si="52"/>
        <v>1.2541756561279418</v>
      </c>
      <c r="BL58" s="27">
        <f t="shared" si="52"/>
        <v>0.10988841339903099</v>
      </c>
      <c r="BM58" s="27">
        <f t="shared" si="52"/>
        <v>1.1509508589218957</v>
      </c>
      <c r="BN58" s="27">
        <f t="shared" si="52"/>
        <v>0.03895009214806833</v>
      </c>
      <c r="BO58" s="27">
        <f t="shared" si="52"/>
        <v>1.1145487019041416</v>
      </c>
      <c r="BP58" s="27">
        <f aca="true" t="shared" si="53" ref="BP58:BY58">(BP31-BP26+BO31-BO26)/BP56-1</f>
        <v>0.12750156726560857</v>
      </c>
      <c r="BQ58" s="27">
        <f t="shared" si="53"/>
        <v>1.2464584956788771</v>
      </c>
      <c r="BR58" s="27">
        <f t="shared" si="53"/>
        <v>0.11371095000583953</v>
      </c>
      <c r="BS58" s="27">
        <f t="shared" si="53"/>
        <v>1.1783116189840905</v>
      </c>
      <c r="BT58" s="27">
        <f t="shared" si="53"/>
        <v>0.09009225946432275</v>
      </c>
      <c r="BU58" s="27">
        <f t="shared" si="53"/>
        <v>1.278624789762428</v>
      </c>
      <c r="BV58" s="27">
        <f t="shared" si="53"/>
        <v>0.14143953401708687</v>
      </c>
      <c r="BW58" s="27">
        <f t="shared" si="53"/>
        <v>1.2716785382313702</v>
      </c>
      <c r="BX58" s="27">
        <f t="shared" si="53"/>
        <v>0.1067263976764905</v>
      </c>
      <c r="BY58" s="27">
        <f t="shared" si="53"/>
        <v>1.2384565131829666</v>
      </c>
      <c r="BZ58" s="27">
        <f>(BZ31-BZ26+BY31-BY26)/BZ56-1</f>
        <v>0.1510269002444382</v>
      </c>
      <c r="CA58" s="27">
        <f aca="true" t="shared" si="54" ref="CA58:CG58">(CA31-CA25-CA26+BZ31-BZ25-BZ26)/CA56-1</f>
        <v>1.2226266028151689</v>
      </c>
      <c r="CB58" s="27">
        <f t="shared" si="54"/>
        <v>0.07824468483215674</v>
      </c>
      <c r="CC58" s="27">
        <f t="shared" si="54"/>
        <v>1.21885508677267</v>
      </c>
      <c r="CD58" s="27">
        <f t="shared" si="54"/>
        <v>0.09699815610456342</v>
      </c>
      <c r="CE58" s="27">
        <f t="shared" si="54"/>
        <v>1.1696349936450843</v>
      </c>
      <c r="CF58" s="27">
        <f t="shared" si="54"/>
        <v>0.10885514564639132</v>
      </c>
      <c r="CG58" s="27">
        <f t="shared" si="54"/>
        <v>1.2436159494622956</v>
      </c>
      <c r="CH58" s="27">
        <f aca="true" t="shared" si="55" ref="CH58:CO58">(CH31-CH25-CH26+CG31-CG25-CG26)/CH56-1</f>
        <v>0.19197385595548777</v>
      </c>
      <c r="CI58" s="27">
        <f t="shared" si="55"/>
        <v>1.404034019608098</v>
      </c>
      <c r="CJ58" s="27">
        <f t="shared" si="55"/>
        <v>0.15708680682524956</v>
      </c>
      <c r="CK58" s="27">
        <f t="shared" si="55"/>
        <v>1.2867591062599764</v>
      </c>
      <c r="CL58" s="27">
        <f t="shared" si="55"/>
        <v>0.13483574495763606</v>
      </c>
      <c r="CM58" s="27">
        <f t="shared" si="55"/>
        <v>1.291202037542535</v>
      </c>
      <c r="CN58" s="27">
        <f t="shared" si="55"/>
        <v>0.14671142115722025</v>
      </c>
      <c r="CO58" s="27">
        <f t="shared" si="55"/>
        <v>1.243654751900623</v>
      </c>
      <c r="CP58" s="27">
        <f aca="true" t="shared" si="56" ref="CP58:CY58">(CP31-CP25-CP26+CO31-CO25-CO26)/CP56-1</f>
        <v>0.12069018353314931</v>
      </c>
      <c r="CQ58" s="27">
        <f t="shared" si="56"/>
        <v>1.2594860662617045</v>
      </c>
      <c r="CR58" s="27">
        <f t="shared" si="56"/>
        <v>0.13707698801094303</v>
      </c>
      <c r="CS58" s="27">
        <f t="shared" si="56"/>
        <v>1.393695002427061</v>
      </c>
      <c r="CT58" s="27">
        <f t="shared" si="56"/>
        <v>0.2198224275710965</v>
      </c>
      <c r="CU58" s="27">
        <f t="shared" si="56"/>
        <v>1.3022700863318715</v>
      </c>
      <c r="CV58" s="27">
        <f t="shared" si="56"/>
        <v>0.11777144141317342</v>
      </c>
      <c r="CW58" s="27">
        <f t="shared" si="56"/>
        <v>1.1924056545401256</v>
      </c>
      <c r="CX58" s="27">
        <f t="shared" si="56"/>
        <v>0.10141845459532939</v>
      </c>
      <c r="CY58" s="27">
        <f t="shared" si="56"/>
        <v>1.2614075801914444</v>
      </c>
      <c r="CZ58" s="27">
        <f aca="true" t="shared" si="57" ref="CZ58:DM58">(CZ31-CZ25-CZ26+CY31-CY25-CY26)/CZ56-1</f>
        <v>0.12656232470522832</v>
      </c>
      <c r="DA58" s="27">
        <f>(DA31-DA25-DA26+CZ31-CZ25-CZ26)/DA56-1</f>
        <v>1.2894227719959912</v>
      </c>
      <c r="DB58" s="27">
        <f t="shared" si="57"/>
        <v>-1</v>
      </c>
      <c r="DC58" s="27">
        <f t="shared" si="57"/>
        <v>-1</v>
      </c>
      <c r="DD58" s="27">
        <f t="shared" si="57"/>
        <v>-1</v>
      </c>
      <c r="DE58" s="27">
        <f t="shared" si="57"/>
        <v>-1</v>
      </c>
      <c r="DF58" s="27">
        <f t="shared" si="57"/>
        <v>-1</v>
      </c>
      <c r="DG58" s="27">
        <f t="shared" si="57"/>
        <v>-1</v>
      </c>
      <c r="DH58" s="27">
        <f t="shared" si="57"/>
        <v>-1</v>
      </c>
      <c r="DI58" s="27">
        <f t="shared" si="57"/>
        <v>-1</v>
      </c>
      <c r="DJ58" s="27">
        <f t="shared" si="57"/>
        <v>-1</v>
      </c>
      <c r="DK58" s="27">
        <f t="shared" si="57"/>
        <v>-1</v>
      </c>
      <c r="DL58" s="27">
        <f t="shared" si="57"/>
        <v>-1</v>
      </c>
      <c r="DM58" s="27">
        <f t="shared" si="57"/>
        <v>-1</v>
      </c>
    </row>
    <row r="60" spans="1:105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</row>
    <row r="61" ht="12.75">
      <c r="BG61" s="25"/>
    </row>
    <row r="62" ht="12.75">
      <c r="BG62" s="12"/>
    </row>
    <row r="63" ht="12.75">
      <c r="BG63" s="26"/>
    </row>
    <row r="64" ht="12.75">
      <c r="BG64" s="26"/>
    </row>
  </sheetData>
  <sheetProtection/>
  <mergeCells count="1">
    <mergeCell ref="A6:AL6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60"/>
  <sheetViews>
    <sheetView tabSelected="1" zoomScale="110" zoomScaleNormal="110" zoomScalePageLayoutView="0" workbookViewId="0" topLeftCell="A1">
      <pane xSplit="1" topLeftCell="CU1" activePane="topRight" state="frozen"/>
      <selection pane="topLeft" activeCell="CY7" sqref="CY7"/>
      <selection pane="topRight" activeCell="DA60" sqref="DA60"/>
    </sheetView>
  </sheetViews>
  <sheetFormatPr defaultColWidth="9.140625" defaultRowHeight="12.75"/>
  <cols>
    <col min="1" max="1" width="34.00390625" style="2" customWidth="1"/>
    <col min="2" max="129" width="11.00390625" style="2" bestFit="1" customWidth="1"/>
    <col min="130" max="16384" width="9.140625" style="2" customWidth="1"/>
  </cols>
  <sheetData>
    <row r="6" spans="1:129" ht="12.75">
      <c r="A6" s="1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8" spans="1:36" ht="12.75">
      <c r="A8" s="11" t="s">
        <v>65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1" spans="1:123" ht="12.75">
      <c r="A11" s="2" t="s">
        <v>0</v>
      </c>
      <c r="B11" s="2">
        <v>1</v>
      </c>
      <c r="C11" s="2">
        <f aca="true" t="shared" si="0" ref="C11:BN11">B11+1</f>
        <v>2</v>
      </c>
      <c r="D11" s="2">
        <f t="shared" si="0"/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 t="shared" si="0"/>
        <v>37</v>
      </c>
      <c r="AM11" s="2">
        <f t="shared" si="0"/>
        <v>38</v>
      </c>
      <c r="AN11" s="2">
        <f t="shared" si="0"/>
        <v>39</v>
      </c>
      <c r="AO11" s="2">
        <f t="shared" si="0"/>
        <v>40</v>
      </c>
      <c r="AP11" s="2">
        <f t="shared" si="0"/>
        <v>41</v>
      </c>
      <c r="AQ11" s="2">
        <f t="shared" si="0"/>
        <v>42</v>
      </c>
      <c r="AR11" s="2">
        <f t="shared" si="0"/>
        <v>43</v>
      </c>
      <c r="AS11" s="2">
        <f t="shared" si="0"/>
        <v>44</v>
      </c>
      <c r="AT11" s="2">
        <f t="shared" si="0"/>
        <v>45</v>
      </c>
      <c r="AU11" s="2">
        <f t="shared" si="0"/>
        <v>46</v>
      </c>
      <c r="AV11" s="2">
        <f t="shared" si="0"/>
        <v>47</v>
      </c>
      <c r="AW11" s="2">
        <f t="shared" si="0"/>
        <v>48</v>
      </c>
      <c r="AX11" s="2">
        <f t="shared" si="0"/>
        <v>49</v>
      </c>
      <c r="AY11" s="2">
        <f t="shared" si="0"/>
        <v>50</v>
      </c>
      <c r="AZ11" s="2">
        <f t="shared" si="0"/>
        <v>51</v>
      </c>
      <c r="BA11" s="2">
        <f t="shared" si="0"/>
        <v>52</v>
      </c>
      <c r="BB11" s="2">
        <f t="shared" si="0"/>
        <v>53</v>
      </c>
      <c r="BC11" s="2">
        <f t="shared" si="0"/>
        <v>54</v>
      </c>
      <c r="BD11" s="2">
        <f t="shared" si="0"/>
        <v>55</v>
      </c>
      <c r="BE11" s="2">
        <f t="shared" si="0"/>
        <v>56</v>
      </c>
      <c r="BF11" s="2">
        <f t="shared" si="0"/>
        <v>57</v>
      </c>
      <c r="BG11" s="2">
        <f t="shared" si="0"/>
        <v>58</v>
      </c>
      <c r="BH11" s="2">
        <f t="shared" si="0"/>
        <v>59</v>
      </c>
      <c r="BI11" s="2">
        <f t="shared" si="0"/>
        <v>60</v>
      </c>
      <c r="BJ11" s="2">
        <f t="shared" si="0"/>
        <v>61</v>
      </c>
      <c r="BK11" s="2">
        <f t="shared" si="0"/>
        <v>62</v>
      </c>
      <c r="BL11" s="2">
        <f t="shared" si="0"/>
        <v>63</v>
      </c>
      <c r="BM11" s="2">
        <f t="shared" si="0"/>
        <v>64</v>
      </c>
      <c r="BN11" s="2">
        <f t="shared" si="0"/>
        <v>65</v>
      </c>
      <c r="BO11" s="2">
        <f aca="true" t="shared" si="1" ref="BO11:DS11">BN11+1</f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t="shared" si="1"/>
        <v>102</v>
      </c>
      <c r="CZ11" s="2">
        <f t="shared" si="1"/>
        <v>103</v>
      </c>
      <c r="DA11" s="2">
        <f t="shared" si="1"/>
        <v>104</v>
      </c>
      <c r="DB11" s="2">
        <f t="shared" si="1"/>
        <v>105</v>
      </c>
      <c r="DC11" s="2">
        <f t="shared" si="1"/>
        <v>106</v>
      </c>
      <c r="DD11" s="2">
        <f t="shared" si="1"/>
        <v>107</v>
      </c>
      <c r="DE11" s="2">
        <f t="shared" si="1"/>
        <v>108</v>
      </c>
      <c r="DF11" s="2">
        <f t="shared" si="1"/>
        <v>109</v>
      </c>
      <c r="DG11" s="2">
        <f t="shared" si="1"/>
        <v>110</v>
      </c>
      <c r="DH11" s="2">
        <f t="shared" si="1"/>
        <v>111</v>
      </c>
      <c r="DI11" s="2">
        <f t="shared" si="1"/>
        <v>112</v>
      </c>
      <c r="DJ11" s="2">
        <f t="shared" si="1"/>
        <v>113</v>
      </c>
      <c r="DK11" s="2">
        <f t="shared" si="1"/>
        <v>114</v>
      </c>
      <c r="DL11" s="2">
        <f t="shared" si="1"/>
        <v>115</v>
      </c>
      <c r="DM11" s="2">
        <f t="shared" si="1"/>
        <v>116</v>
      </c>
      <c r="DN11" s="2">
        <f t="shared" si="1"/>
        <v>117</v>
      </c>
      <c r="DO11" s="2">
        <f t="shared" si="1"/>
        <v>118</v>
      </c>
      <c r="DP11" s="2">
        <f t="shared" si="1"/>
        <v>119</v>
      </c>
      <c r="DQ11" s="2">
        <f t="shared" si="1"/>
        <v>120</v>
      </c>
      <c r="DR11" s="2">
        <f t="shared" si="1"/>
        <v>121</v>
      </c>
      <c r="DS11" s="2">
        <f t="shared" si="1"/>
        <v>122</v>
      </c>
    </row>
    <row r="12" spans="1:105" s="7" customFormat="1" ht="12.75">
      <c r="A12" s="7" t="s">
        <v>11</v>
      </c>
      <c r="B12" s="7">
        <v>34787</v>
      </c>
      <c r="C12" s="7">
        <v>34880</v>
      </c>
      <c r="D12" s="7">
        <v>34879</v>
      </c>
      <c r="E12" s="7">
        <v>35055</v>
      </c>
      <c r="F12" s="7">
        <v>35153</v>
      </c>
      <c r="G12" s="7">
        <v>35244</v>
      </c>
      <c r="H12" s="7">
        <v>35338</v>
      </c>
      <c r="I12" s="7">
        <v>35419</v>
      </c>
      <c r="J12" s="7">
        <v>35516</v>
      </c>
      <c r="K12" s="7">
        <v>35608</v>
      </c>
      <c r="L12" s="7">
        <v>35702</v>
      </c>
      <c r="M12" s="7">
        <v>35793</v>
      </c>
      <c r="N12" s="7">
        <v>35884</v>
      </c>
      <c r="O12" s="7">
        <v>35976</v>
      </c>
      <c r="P12" s="7">
        <v>36068</v>
      </c>
      <c r="Q12" s="7">
        <v>36153</v>
      </c>
      <c r="R12" s="7">
        <v>36249</v>
      </c>
      <c r="S12" s="7">
        <v>36341</v>
      </c>
      <c r="T12" s="7">
        <v>36433</v>
      </c>
      <c r="U12" s="7">
        <v>36524</v>
      </c>
      <c r="V12" s="7">
        <v>36615</v>
      </c>
      <c r="W12" s="7">
        <v>36705</v>
      </c>
      <c r="X12" s="7">
        <v>36797</v>
      </c>
      <c r="Y12" s="7">
        <v>36888</v>
      </c>
      <c r="Z12" s="7">
        <v>36978</v>
      </c>
      <c r="AA12" s="7">
        <v>37070</v>
      </c>
      <c r="AB12" s="7">
        <v>37162</v>
      </c>
      <c r="AC12" s="7">
        <v>37253</v>
      </c>
      <c r="AD12" s="7">
        <v>37343</v>
      </c>
      <c r="AE12" s="7">
        <v>37435</v>
      </c>
      <c r="AF12" s="7">
        <v>37527</v>
      </c>
      <c r="AG12" s="7">
        <v>37617</v>
      </c>
      <c r="AH12" s="7">
        <v>37708</v>
      </c>
      <c r="AI12" s="7">
        <v>37800</v>
      </c>
      <c r="AJ12" s="7">
        <v>37892</v>
      </c>
      <c r="AK12" s="7">
        <v>37983</v>
      </c>
      <c r="AL12" s="7">
        <v>38060</v>
      </c>
      <c r="AM12" s="7">
        <v>38060</v>
      </c>
      <c r="AN12" s="7">
        <v>38258</v>
      </c>
      <c r="AO12" s="7">
        <v>38349</v>
      </c>
      <c r="AP12" s="7">
        <v>38439</v>
      </c>
      <c r="AQ12" s="7">
        <v>38531</v>
      </c>
      <c r="AR12" s="7">
        <v>38623</v>
      </c>
      <c r="AS12" s="7">
        <v>38708</v>
      </c>
      <c r="AT12" s="7">
        <v>38804</v>
      </c>
      <c r="AU12" s="7">
        <v>38896</v>
      </c>
      <c r="AV12" s="7">
        <v>38988</v>
      </c>
      <c r="AW12" s="7">
        <v>39073</v>
      </c>
      <c r="AX12" s="7">
        <v>39169</v>
      </c>
      <c r="AY12" s="7">
        <v>39261</v>
      </c>
      <c r="AZ12" s="7">
        <v>39353</v>
      </c>
      <c r="BA12" s="7">
        <v>39444</v>
      </c>
      <c r="BB12" s="7">
        <v>39535</v>
      </c>
      <c r="BC12" s="7">
        <v>39626</v>
      </c>
      <c r="BD12" s="7">
        <v>39717</v>
      </c>
      <c r="BE12" s="7">
        <v>39818</v>
      </c>
      <c r="BF12" s="7">
        <v>39903</v>
      </c>
      <c r="BG12" s="7">
        <v>39990</v>
      </c>
      <c r="BH12" s="7">
        <v>40085</v>
      </c>
      <c r="BI12" s="7">
        <v>40186</v>
      </c>
      <c r="BJ12" s="7">
        <v>40268</v>
      </c>
      <c r="BK12" s="7">
        <v>40359</v>
      </c>
      <c r="BL12" s="7">
        <v>40449</v>
      </c>
      <c r="BM12" s="7">
        <v>40543</v>
      </c>
      <c r="BN12" s="7">
        <v>40631</v>
      </c>
      <c r="BO12" s="7">
        <v>40729</v>
      </c>
      <c r="BP12" s="7">
        <v>40819</v>
      </c>
      <c r="BQ12" s="7">
        <v>40912</v>
      </c>
      <c r="BR12" s="7">
        <v>41003</v>
      </c>
      <c r="BS12" s="7">
        <v>41093</v>
      </c>
      <c r="BT12" s="7">
        <v>41184</v>
      </c>
      <c r="BU12" s="7">
        <v>41278</v>
      </c>
      <c r="BV12" s="7">
        <v>41367</v>
      </c>
      <c r="BW12" s="7">
        <v>41457</v>
      </c>
      <c r="BX12" s="7">
        <v>41549</v>
      </c>
      <c r="BY12" s="7">
        <v>41641</v>
      </c>
      <c r="BZ12" s="7">
        <v>41730</v>
      </c>
      <c r="CA12" s="7">
        <v>41823</v>
      </c>
      <c r="CB12" s="7">
        <v>41912</v>
      </c>
      <c r="CC12" s="7">
        <v>42004</v>
      </c>
      <c r="CD12" s="7">
        <v>42094</v>
      </c>
      <c r="CE12" s="7">
        <v>42185</v>
      </c>
      <c r="CF12" s="7">
        <v>42277</v>
      </c>
      <c r="CG12" s="7">
        <v>42369</v>
      </c>
      <c r="CH12" s="7">
        <v>42460</v>
      </c>
      <c r="CI12" s="7">
        <v>42551</v>
      </c>
      <c r="CJ12" s="7">
        <v>42643</v>
      </c>
      <c r="CK12" s="7">
        <v>42735</v>
      </c>
      <c r="CL12" s="7">
        <v>42825</v>
      </c>
      <c r="CM12" s="7">
        <v>42916</v>
      </c>
      <c r="CN12" s="7">
        <v>43013</v>
      </c>
      <c r="CO12" s="7">
        <v>43105</v>
      </c>
      <c r="CP12" s="7">
        <v>43194</v>
      </c>
      <c r="CQ12" s="7">
        <v>43284</v>
      </c>
      <c r="CR12" s="7">
        <v>43375</v>
      </c>
      <c r="CS12" s="7">
        <v>43467</v>
      </c>
      <c r="CT12" s="7">
        <v>43557</v>
      </c>
      <c r="CU12" s="7">
        <v>43648</v>
      </c>
      <c r="CV12" s="7">
        <v>43740</v>
      </c>
      <c r="CW12" s="7">
        <v>43830</v>
      </c>
      <c r="CX12" s="7">
        <v>43921</v>
      </c>
      <c r="CY12" s="7">
        <v>44012</v>
      </c>
      <c r="CZ12" s="7">
        <v>44103</v>
      </c>
      <c r="DA12" s="7">
        <v>44195</v>
      </c>
    </row>
    <row r="13" spans="1:122" s="7" customFormat="1" ht="12.75">
      <c r="A13" s="7" t="s">
        <v>4</v>
      </c>
      <c r="B13" s="7">
        <v>34683</v>
      </c>
      <c r="C13" s="7">
        <f aca="true" t="shared" si="2" ref="C13:BN13">B14+1</f>
        <v>34773</v>
      </c>
      <c r="D13" s="7">
        <f t="shared" si="2"/>
        <v>34865</v>
      </c>
      <c r="E13" s="7">
        <f t="shared" si="2"/>
        <v>34957</v>
      </c>
      <c r="F13" s="7">
        <f t="shared" si="2"/>
        <v>35048</v>
      </c>
      <c r="G13" s="7">
        <f t="shared" si="2"/>
        <v>35139</v>
      </c>
      <c r="H13" s="7">
        <f t="shared" si="2"/>
        <v>35231</v>
      </c>
      <c r="I13" s="7">
        <f t="shared" si="2"/>
        <v>35323</v>
      </c>
      <c r="J13" s="7">
        <f t="shared" si="2"/>
        <v>35414</v>
      </c>
      <c r="K13" s="7">
        <f t="shared" si="2"/>
        <v>35504</v>
      </c>
      <c r="L13" s="7">
        <f t="shared" si="2"/>
        <v>35596</v>
      </c>
      <c r="M13" s="7">
        <f t="shared" si="2"/>
        <v>35688</v>
      </c>
      <c r="N13" s="7">
        <f t="shared" si="2"/>
        <v>35779</v>
      </c>
      <c r="O13" s="7">
        <f t="shared" si="2"/>
        <v>35869</v>
      </c>
      <c r="P13" s="7">
        <f t="shared" si="2"/>
        <v>35961</v>
      </c>
      <c r="Q13" s="7">
        <f t="shared" si="2"/>
        <v>36053</v>
      </c>
      <c r="R13" s="7">
        <f t="shared" si="2"/>
        <v>36144</v>
      </c>
      <c r="S13" s="7">
        <f t="shared" si="2"/>
        <v>36234</v>
      </c>
      <c r="T13" s="7">
        <f t="shared" si="2"/>
        <v>36326</v>
      </c>
      <c r="U13" s="7">
        <f t="shared" si="2"/>
        <v>36418</v>
      </c>
      <c r="V13" s="7">
        <f t="shared" si="2"/>
        <v>36509</v>
      </c>
      <c r="W13" s="7">
        <f t="shared" si="2"/>
        <v>36600</v>
      </c>
      <c r="X13" s="7">
        <f t="shared" si="2"/>
        <v>36692</v>
      </c>
      <c r="Y13" s="7">
        <f t="shared" si="2"/>
        <v>36784</v>
      </c>
      <c r="Z13" s="7">
        <f t="shared" si="2"/>
        <v>36875</v>
      </c>
      <c r="AA13" s="7">
        <f t="shared" si="2"/>
        <v>36965</v>
      </c>
      <c r="AB13" s="7">
        <f t="shared" si="2"/>
        <v>37057</v>
      </c>
      <c r="AC13" s="7">
        <f t="shared" si="2"/>
        <v>37149</v>
      </c>
      <c r="AD13" s="7">
        <f t="shared" si="2"/>
        <v>37240</v>
      </c>
      <c r="AE13" s="7">
        <f t="shared" si="2"/>
        <v>37330</v>
      </c>
      <c r="AF13" s="7">
        <f t="shared" si="2"/>
        <v>37422</v>
      </c>
      <c r="AG13" s="7">
        <f t="shared" si="2"/>
        <v>37514</v>
      </c>
      <c r="AH13" s="7">
        <f t="shared" si="2"/>
        <v>37605</v>
      </c>
      <c r="AI13" s="7">
        <f t="shared" si="2"/>
        <v>37695</v>
      </c>
      <c r="AJ13" s="7">
        <f t="shared" si="2"/>
        <v>37787</v>
      </c>
      <c r="AK13" s="7">
        <f t="shared" si="2"/>
        <v>37879</v>
      </c>
      <c r="AL13" s="7">
        <f t="shared" si="2"/>
        <v>37970</v>
      </c>
      <c r="AM13" s="7">
        <f t="shared" si="2"/>
        <v>38061</v>
      </c>
      <c r="AN13" s="7">
        <f t="shared" si="2"/>
        <v>38153</v>
      </c>
      <c r="AO13" s="7">
        <f t="shared" si="2"/>
        <v>38245</v>
      </c>
      <c r="AP13" s="7">
        <f t="shared" si="2"/>
        <v>38336</v>
      </c>
      <c r="AQ13" s="7">
        <f t="shared" si="2"/>
        <v>38426</v>
      </c>
      <c r="AR13" s="7">
        <f t="shared" si="2"/>
        <v>38518</v>
      </c>
      <c r="AS13" s="7">
        <f t="shared" si="2"/>
        <v>38610</v>
      </c>
      <c r="AT13" s="7">
        <f t="shared" si="2"/>
        <v>38701</v>
      </c>
      <c r="AU13" s="7">
        <f t="shared" si="2"/>
        <v>38791</v>
      </c>
      <c r="AV13" s="7">
        <f t="shared" si="2"/>
        <v>38883</v>
      </c>
      <c r="AW13" s="7">
        <f t="shared" si="2"/>
        <v>38975</v>
      </c>
      <c r="AX13" s="7">
        <f t="shared" si="2"/>
        <v>39066</v>
      </c>
      <c r="AY13" s="7">
        <f t="shared" si="2"/>
        <v>39156</v>
      </c>
      <c r="AZ13" s="7">
        <f t="shared" si="2"/>
        <v>39248</v>
      </c>
      <c r="BA13" s="7">
        <f t="shared" si="2"/>
        <v>39340</v>
      </c>
      <c r="BB13" s="7">
        <f t="shared" si="2"/>
        <v>39431</v>
      </c>
      <c r="BC13" s="7">
        <f t="shared" si="2"/>
        <v>39522</v>
      </c>
      <c r="BD13" s="7">
        <f t="shared" si="2"/>
        <v>39614</v>
      </c>
      <c r="BE13" s="7">
        <f t="shared" si="2"/>
        <v>39706</v>
      </c>
      <c r="BF13" s="7">
        <f t="shared" si="2"/>
        <v>39797</v>
      </c>
      <c r="BG13" s="7">
        <f t="shared" si="2"/>
        <v>39887</v>
      </c>
      <c r="BH13" s="7">
        <f t="shared" si="2"/>
        <v>39979</v>
      </c>
      <c r="BI13" s="7">
        <f t="shared" si="2"/>
        <v>40071</v>
      </c>
      <c r="BJ13" s="7">
        <f t="shared" si="2"/>
        <v>40162</v>
      </c>
      <c r="BK13" s="7">
        <f t="shared" si="2"/>
        <v>40252</v>
      </c>
      <c r="BL13" s="7">
        <f t="shared" si="2"/>
        <v>40344</v>
      </c>
      <c r="BM13" s="7">
        <f t="shared" si="2"/>
        <v>40436</v>
      </c>
      <c r="BN13" s="7">
        <f t="shared" si="2"/>
        <v>40527</v>
      </c>
      <c r="BO13" s="7">
        <f aca="true" t="shared" si="3" ref="BO13:DR13">BN14+1</f>
        <v>40617</v>
      </c>
      <c r="BP13" s="7">
        <f t="shared" si="3"/>
        <v>40709</v>
      </c>
      <c r="BQ13" s="7">
        <f t="shared" si="3"/>
        <v>40801</v>
      </c>
      <c r="BR13" s="7">
        <f t="shared" si="3"/>
        <v>40892</v>
      </c>
      <c r="BS13" s="7">
        <f t="shared" si="3"/>
        <v>40983</v>
      </c>
      <c r="BT13" s="7">
        <f t="shared" si="3"/>
        <v>41075</v>
      </c>
      <c r="BU13" s="7">
        <f t="shared" si="3"/>
        <v>41167</v>
      </c>
      <c r="BV13" s="7">
        <f t="shared" si="3"/>
        <v>41258</v>
      </c>
      <c r="BW13" s="7">
        <f t="shared" si="3"/>
        <v>41348</v>
      </c>
      <c r="BX13" s="7">
        <f t="shared" si="3"/>
        <v>41440</v>
      </c>
      <c r="BY13" s="7">
        <f t="shared" si="3"/>
        <v>41532</v>
      </c>
      <c r="BZ13" s="7">
        <f t="shared" si="3"/>
        <v>41623</v>
      </c>
      <c r="CA13" s="7">
        <f t="shared" si="3"/>
        <v>41713</v>
      </c>
      <c r="CB13" s="7">
        <f t="shared" si="3"/>
        <v>41805</v>
      </c>
      <c r="CC13" s="7">
        <f t="shared" si="3"/>
        <v>41897</v>
      </c>
      <c r="CD13" s="7">
        <f t="shared" si="3"/>
        <v>41988</v>
      </c>
      <c r="CE13" s="7">
        <f t="shared" si="3"/>
        <v>42078</v>
      </c>
      <c r="CF13" s="7">
        <f t="shared" si="3"/>
        <v>42170</v>
      </c>
      <c r="CG13" s="7">
        <f t="shared" si="3"/>
        <v>42262</v>
      </c>
      <c r="CH13" s="7">
        <f t="shared" si="3"/>
        <v>42353</v>
      </c>
      <c r="CI13" s="7">
        <f t="shared" si="3"/>
        <v>42444</v>
      </c>
      <c r="CJ13" s="7">
        <f t="shared" si="3"/>
        <v>42536</v>
      </c>
      <c r="CK13" s="7">
        <f t="shared" si="3"/>
        <v>42628</v>
      </c>
      <c r="CL13" s="7">
        <f t="shared" si="3"/>
        <v>42719</v>
      </c>
      <c r="CM13" s="7">
        <f t="shared" si="3"/>
        <v>42809</v>
      </c>
      <c r="CN13" s="7">
        <f t="shared" si="3"/>
        <v>42901</v>
      </c>
      <c r="CO13" s="7">
        <f t="shared" si="3"/>
        <v>42993</v>
      </c>
      <c r="CP13" s="7">
        <f t="shared" si="3"/>
        <v>43084</v>
      </c>
      <c r="CQ13" s="7">
        <f t="shared" si="3"/>
        <v>43174</v>
      </c>
      <c r="CR13" s="7">
        <f t="shared" si="3"/>
        <v>43266</v>
      </c>
      <c r="CS13" s="7">
        <f t="shared" si="3"/>
        <v>43358</v>
      </c>
      <c r="CT13" s="7">
        <f t="shared" si="3"/>
        <v>43449</v>
      </c>
      <c r="CU13" s="7">
        <f t="shared" si="3"/>
        <v>43539</v>
      </c>
      <c r="CV13" s="7">
        <f t="shared" si="3"/>
        <v>43631</v>
      </c>
      <c r="CW13" s="7">
        <f t="shared" si="3"/>
        <v>43723</v>
      </c>
      <c r="CX13" s="7">
        <f t="shared" si="3"/>
        <v>43814</v>
      </c>
      <c r="CY13" s="7">
        <f t="shared" si="3"/>
        <v>43905</v>
      </c>
      <c r="CZ13" s="7">
        <f t="shared" si="3"/>
        <v>43997</v>
      </c>
      <c r="DA13" s="7">
        <f t="shared" si="3"/>
        <v>44089</v>
      </c>
      <c r="DB13" s="7">
        <f t="shared" si="3"/>
        <v>44180</v>
      </c>
      <c r="DC13" s="7">
        <f t="shared" si="3"/>
        <v>44270</v>
      </c>
      <c r="DD13" s="7">
        <f t="shared" si="3"/>
        <v>44362</v>
      </c>
      <c r="DE13" s="7">
        <f t="shared" si="3"/>
        <v>44454</v>
      </c>
      <c r="DF13" s="7">
        <f t="shared" si="3"/>
        <v>44545</v>
      </c>
      <c r="DG13" s="7">
        <f t="shared" si="3"/>
        <v>44635</v>
      </c>
      <c r="DH13" s="7">
        <f t="shared" si="3"/>
        <v>44727</v>
      </c>
      <c r="DI13" s="7">
        <f t="shared" si="3"/>
        <v>44819</v>
      </c>
      <c r="DJ13" s="7">
        <f t="shared" si="3"/>
        <v>44910</v>
      </c>
      <c r="DK13" s="7">
        <f t="shared" si="3"/>
        <v>45000</v>
      </c>
      <c r="DL13" s="7">
        <f t="shared" si="3"/>
        <v>45092</v>
      </c>
      <c r="DM13" s="7">
        <f t="shared" si="3"/>
        <v>45184</v>
      </c>
      <c r="DN13" s="7">
        <f t="shared" si="3"/>
        <v>45275</v>
      </c>
      <c r="DO13" s="7">
        <f t="shared" si="3"/>
        <v>45366</v>
      </c>
      <c r="DP13" s="7">
        <f t="shared" si="3"/>
        <v>45458</v>
      </c>
      <c r="DQ13" s="7">
        <f t="shared" si="3"/>
        <v>45550</v>
      </c>
      <c r="DR13" s="7">
        <f t="shared" si="3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5441000</v>
      </c>
      <c r="C17" s="12">
        <f>B20</f>
        <v>5441000</v>
      </c>
      <c r="D17" s="12">
        <f aca="true" t="shared" si="4" ref="D17:BO17">C20</f>
        <v>5441000</v>
      </c>
      <c r="E17" s="12">
        <f t="shared" si="4"/>
        <v>5441000</v>
      </c>
      <c r="F17" s="12">
        <f t="shared" si="4"/>
        <v>5441000</v>
      </c>
      <c r="G17" s="12">
        <f t="shared" si="4"/>
        <v>5441000</v>
      </c>
      <c r="H17" s="12">
        <f t="shared" si="4"/>
        <v>5441000</v>
      </c>
      <c r="I17" s="12">
        <f t="shared" si="4"/>
        <v>5441000</v>
      </c>
      <c r="J17" s="12">
        <f t="shared" si="4"/>
        <v>5441000</v>
      </c>
      <c r="K17" s="12">
        <f t="shared" si="4"/>
        <v>5441000</v>
      </c>
      <c r="L17" s="12">
        <f t="shared" si="4"/>
        <v>5441000</v>
      </c>
      <c r="M17" s="12">
        <f t="shared" si="4"/>
        <v>5441000</v>
      </c>
      <c r="N17" s="12">
        <f t="shared" si="4"/>
        <v>5441000</v>
      </c>
      <c r="O17" s="12">
        <f t="shared" si="4"/>
        <v>5441000</v>
      </c>
      <c r="P17" s="12">
        <f t="shared" si="4"/>
        <v>5441000</v>
      </c>
      <c r="Q17" s="12">
        <f t="shared" si="4"/>
        <v>5441000</v>
      </c>
      <c r="R17" s="12">
        <f t="shared" si="4"/>
        <v>5441000</v>
      </c>
      <c r="S17" s="12">
        <f t="shared" si="4"/>
        <v>5441000</v>
      </c>
      <c r="T17" s="12">
        <f t="shared" si="4"/>
        <v>5441000</v>
      </c>
      <c r="U17" s="12">
        <f t="shared" si="4"/>
        <v>5441000</v>
      </c>
      <c r="V17" s="12">
        <f t="shared" si="4"/>
        <v>5441000</v>
      </c>
      <c r="W17" s="12">
        <f t="shared" si="4"/>
        <v>5441000</v>
      </c>
      <c r="X17" s="12">
        <f t="shared" si="4"/>
        <v>5441000</v>
      </c>
      <c r="Y17" s="12">
        <f t="shared" si="4"/>
        <v>5441000</v>
      </c>
      <c r="Z17" s="12">
        <f t="shared" si="4"/>
        <v>5441000</v>
      </c>
      <c r="AA17" s="12">
        <f t="shared" si="4"/>
        <v>5441000</v>
      </c>
      <c r="AB17" s="12">
        <f t="shared" si="4"/>
        <v>5441000</v>
      </c>
      <c r="AC17" s="12">
        <f t="shared" si="4"/>
        <v>5441000</v>
      </c>
      <c r="AD17" s="12">
        <f t="shared" si="4"/>
        <v>5441000</v>
      </c>
      <c r="AE17" s="12">
        <f t="shared" si="4"/>
        <v>5441000</v>
      </c>
      <c r="AF17" s="12">
        <f t="shared" si="4"/>
        <v>5441000</v>
      </c>
      <c r="AG17" s="12">
        <f t="shared" si="4"/>
        <v>5441000</v>
      </c>
      <c r="AH17" s="12">
        <f t="shared" si="4"/>
        <v>5441000</v>
      </c>
      <c r="AI17" s="12">
        <f t="shared" si="4"/>
        <v>5441000</v>
      </c>
      <c r="AJ17" s="12">
        <f t="shared" si="4"/>
        <v>5441000</v>
      </c>
      <c r="AK17" s="12">
        <f t="shared" si="4"/>
        <v>5441000</v>
      </c>
      <c r="AL17" s="12">
        <f t="shared" si="4"/>
        <v>5441000</v>
      </c>
      <c r="AM17" s="12">
        <f t="shared" si="4"/>
        <v>5441000</v>
      </c>
      <c r="AN17" s="12">
        <f t="shared" si="4"/>
        <v>5441000</v>
      </c>
      <c r="AO17" s="12">
        <f t="shared" si="4"/>
        <v>5441000</v>
      </c>
      <c r="AP17" s="12">
        <f t="shared" si="4"/>
        <v>5441000</v>
      </c>
      <c r="AQ17" s="12">
        <f t="shared" si="4"/>
        <v>5441000</v>
      </c>
      <c r="AR17" s="12">
        <f t="shared" si="4"/>
        <v>5441000</v>
      </c>
      <c r="AS17" s="12">
        <f t="shared" si="4"/>
        <v>5411015</v>
      </c>
      <c r="AT17" s="12">
        <f t="shared" si="4"/>
        <v>5394648</v>
      </c>
      <c r="AU17" s="12">
        <f t="shared" si="4"/>
        <v>5378281</v>
      </c>
      <c r="AV17" s="12">
        <f t="shared" si="4"/>
        <v>5360473.5</v>
      </c>
      <c r="AW17" s="12">
        <f t="shared" si="4"/>
        <v>5342666</v>
      </c>
      <c r="AX17" s="12">
        <f t="shared" si="4"/>
        <v>5323349.5</v>
      </c>
      <c r="AY17" s="12">
        <f t="shared" si="4"/>
        <v>5304033</v>
      </c>
      <c r="AZ17" s="12">
        <f t="shared" si="4"/>
        <v>5283135</v>
      </c>
      <c r="BA17" s="12">
        <f t="shared" si="4"/>
        <v>5262237</v>
      </c>
      <c r="BB17" s="12">
        <f t="shared" si="4"/>
        <v>5239682</v>
      </c>
      <c r="BC17" s="12">
        <f t="shared" si="4"/>
        <v>5217127</v>
      </c>
      <c r="BD17" s="12">
        <f t="shared" si="4"/>
        <v>5192836</v>
      </c>
      <c r="BE17" s="12">
        <f t="shared" si="4"/>
        <v>5168545</v>
      </c>
      <c r="BF17" s="12">
        <f t="shared" si="4"/>
        <v>5142436</v>
      </c>
      <c r="BG17" s="12">
        <f t="shared" si="4"/>
        <v>5116327</v>
      </c>
      <c r="BH17" s="12">
        <f t="shared" si="4"/>
        <v>5088313</v>
      </c>
      <c r="BI17" s="12">
        <f t="shared" si="4"/>
        <v>5060299</v>
      </c>
      <c r="BJ17" s="12">
        <f t="shared" si="4"/>
        <v>5030290.5</v>
      </c>
      <c r="BK17" s="12">
        <f t="shared" si="4"/>
        <v>5000282</v>
      </c>
      <c r="BL17" s="12">
        <f t="shared" si="4"/>
        <v>4968184</v>
      </c>
      <c r="BM17" s="12">
        <f t="shared" si="4"/>
        <v>4936086</v>
      </c>
      <c r="BN17" s="12">
        <f t="shared" si="4"/>
        <v>4901800</v>
      </c>
      <c r="BO17" s="12">
        <f t="shared" si="4"/>
        <v>4867514</v>
      </c>
      <c r="BP17" s="12">
        <f aca="true" t="shared" si="5" ref="BP17:DR17">BO20</f>
        <v>4830937</v>
      </c>
      <c r="BQ17" s="12">
        <f t="shared" si="5"/>
        <v>4794360</v>
      </c>
      <c r="BR17" s="12">
        <f t="shared" si="5"/>
        <v>4755384</v>
      </c>
      <c r="BS17" s="12">
        <f t="shared" si="5"/>
        <v>4716408</v>
      </c>
      <c r="BT17" s="12">
        <f t="shared" si="5"/>
        <v>4674920</v>
      </c>
      <c r="BU17" s="12">
        <f t="shared" si="5"/>
        <v>4633432</v>
      </c>
      <c r="BV17" s="12">
        <f t="shared" si="5"/>
        <v>4589314.5</v>
      </c>
      <c r="BW17" s="12">
        <f t="shared" si="5"/>
        <v>4545197</v>
      </c>
      <c r="BX17" s="12">
        <f t="shared" si="5"/>
        <v>4498326.5</v>
      </c>
      <c r="BY17" s="12">
        <f t="shared" si="5"/>
        <v>4451456</v>
      </c>
      <c r="BZ17" s="12">
        <f t="shared" si="5"/>
        <v>4401703</v>
      </c>
      <c r="CA17" s="12">
        <f>BZ20</f>
        <v>4351950</v>
      </c>
      <c r="CB17" s="12">
        <f t="shared" si="5"/>
        <v>4299180</v>
      </c>
      <c r="CC17" s="12">
        <f t="shared" si="5"/>
        <v>4246410</v>
      </c>
      <c r="CD17" s="12">
        <f t="shared" si="5"/>
        <v>4190482</v>
      </c>
      <c r="CE17" s="12">
        <f t="shared" si="5"/>
        <v>4134554</v>
      </c>
      <c r="CF17" s="12">
        <f t="shared" si="5"/>
        <v>4075320.5</v>
      </c>
      <c r="CG17" s="12">
        <f t="shared" si="5"/>
        <v>4016087</v>
      </c>
      <c r="CH17" s="12">
        <f t="shared" si="5"/>
        <v>3953394</v>
      </c>
      <c r="CI17" s="12">
        <f t="shared" si="5"/>
        <v>3890701</v>
      </c>
      <c r="CJ17" s="12">
        <f t="shared" si="5"/>
        <v>3824387</v>
      </c>
      <c r="CK17" s="12">
        <f t="shared" si="5"/>
        <v>3758073</v>
      </c>
      <c r="CL17" s="12">
        <f t="shared" si="5"/>
        <v>3687969.5</v>
      </c>
      <c r="CM17" s="12">
        <f t="shared" si="5"/>
        <v>3617866</v>
      </c>
      <c r="CN17" s="12">
        <f t="shared" si="5"/>
        <v>3543797</v>
      </c>
      <c r="CO17" s="12">
        <f t="shared" si="5"/>
        <v>3469728</v>
      </c>
      <c r="CP17" s="12">
        <f t="shared" si="5"/>
        <v>3391509</v>
      </c>
      <c r="CQ17" s="12">
        <f t="shared" si="5"/>
        <v>3313290</v>
      </c>
      <c r="CR17" s="12">
        <f t="shared" si="5"/>
        <v>3230728</v>
      </c>
      <c r="CS17" s="12">
        <f t="shared" si="5"/>
        <v>3148166</v>
      </c>
      <c r="CT17" s="12">
        <f t="shared" si="5"/>
        <v>3061059.5</v>
      </c>
      <c r="CU17" s="12">
        <f t="shared" si="5"/>
        <v>2973953</v>
      </c>
      <c r="CV17" s="12">
        <f t="shared" si="5"/>
        <v>2882091.5</v>
      </c>
      <c r="CW17" s="12">
        <f t="shared" si="5"/>
        <v>2790230</v>
      </c>
      <c r="CX17" s="12">
        <f t="shared" si="5"/>
        <v>2693393.5</v>
      </c>
      <c r="CY17" s="12">
        <f t="shared" si="5"/>
        <v>2596557</v>
      </c>
      <c r="CZ17" s="12">
        <f t="shared" si="5"/>
        <v>2494515</v>
      </c>
      <c r="DA17" s="12">
        <f t="shared" si="5"/>
        <v>2392473</v>
      </c>
      <c r="DB17" s="12">
        <f t="shared" si="5"/>
        <v>2284984.5</v>
      </c>
      <c r="DC17" s="12">
        <f t="shared" si="5"/>
        <v>2177496</v>
      </c>
      <c r="DD17" s="12">
        <f t="shared" si="5"/>
        <v>2064309</v>
      </c>
      <c r="DE17" s="12">
        <f t="shared" si="5"/>
        <v>1951122</v>
      </c>
      <c r="DF17" s="12">
        <f t="shared" si="5"/>
        <v>1831973.5</v>
      </c>
      <c r="DG17" s="12">
        <f t="shared" si="5"/>
        <v>1712825</v>
      </c>
      <c r="DH17" s="12">
        <f t="shared" si="5"/>
        <v>1587439.5</v>
      </c>
      <c r="DI17" s="12">
        <f t="shared" si="5"/>
        <v>1462054</v>
      </c>
      <c r="DJ17" s="12">
        <f t="shared" si="5"/>
        <v>1330143.5</v>
      </c>
      <c r="DK17" s="12">
        <f t="shared" si="5"/>
        <v>1198233</v>
      </c>
      <c r="DL17" s="12">
        <f t="shared" si="5"/>
        <v>1059497</v>
      </c>
      <c r="DM17" s="12">
        <f t="shared" si="5"/>
        <v>920761</v>
      </c>
      <c r="DN17" s="12">
        <f t="shared" si="5"/>
        <v>774884.5</v>
      </c>
      <c r="DO17" s="12">
        <f t="shared" si="5"/>
        <v>629008</v>
      </c>
      <c r="DP17" s="12">
        <f t="shared" si="5"/>
        <v>475662</v>
      </c>
      <c r="DQ17" s="12">
        <f t="shared" si="5"/>
        <v>322316</v>
      </c>
      <c r="DR17" s="12">
        <f t="shared" si="5"/>
        <v>161158</v>
      </c>
    </row>
    <row r="18" spans="1:122" s="12" customFormat="1" ht="12.75">
      <c r="A18" s="12" t="s">
        <v>35</v>
      </c>
      <c r="B18" s="12">
        <f>ROUND((B17/4)*9.1%,0)</f>
        <v>123783</v>
      </c>
      <c r="C18" s="12">
        <f>ROUND((C17/2)*9.1%,0)</f>
        <v>247566</v>
      </c>
      <c r="D18" s="12">
        <f>ROUND((D17/2)*9.1%,0)</f>
        <v>247566</v>
      </c>
      <c r="E18" s="12">
        <f aca="true" t="shared" si="6" ref="E18:AR18">ROUND((E17/2)*9.1%,0)</f>
        <v>247566</v>
      </c>
      <c r="F18" s="12">
        <f t="shared" si="6"/>
        <v>247566</v>
      </c>
      <c r="G18" s="12">
        <f t="shared" si="6"/>
        <v>247566</v>
      </c>
      <c r="H18" s="12">
        <f t="shared" si="6"/>
        <v>247566</v>
      </c>
      <c r="I18" s="12">
        <f t="shared" si="6"/>
        <v>247566</v>
      </c>
      <c r="J18" s="12">
        <f t="shared" si="6"/>
        <v>247566</v>
      </c>
      <c r="K18" s="12">
        <f t="shared" si="6"/>
        <v>247566</v>
      </c>
      <c r="L18" s="12">
        <f t="shared" si="6"/>
        <v>247566</v>
      </c>
      <c r="M18" s="12">
        <f t="shared" si="6"/>
        <v>247566</v>
      </c>
      <c r="N18" s="12">
        <f t="shared" si="6"/>
        <v>247566</v>
      </c>
      <c r="O18" s="12">
        <f t="shared" si="6"/>
        <v>247566</v>
      </c>
      <c r="P18" s="12">
        <f t="shared" si="6"/>
        <v>247566</v>
      </c>
      <c r="Q18" s="12">
        <f t="shared" si="6"/>
        <v>247566</v>
      </c>
      <c r="R18" s="12">
        <f t="shared" si="6"/>
        <v>247566</v>
      </c>
      <c r="S18" s="12">
        <f t="shared" si="6"/>
        <v>247566</v>
      </c>
      <c r="T18" s="12">
        <f t="shared" si="6"/>
        <v>247566</v>
      </c>
      <c r="U18" s="12">
        <f t="shared" si="6"/>
        <v>247566</v>
      </c>
      <c r="V18" s="12">
        <f t="shared" si="6"/>
        <v>247566</v>
      </c>
      <c r="W18" s="12">
        <f t="shared" si="6"/>
        <v>247566</v>
      </c>
      <c r="X18" s="12">
        <f t="shared" si="6"/>
        <v>247566</v>
      </c>
      <c r="Y18" s="12">
        <f t="shared" si="6"/>
        <v>247566</v>
      </c>
      <c r="Z18" s="12">
        <f t="shared" si="6"/>
        <v>247566</v>
      </c>
      <c r="AA18" s="12">
        <f t="shared" si="6"/>
        <v>247566</v>
      </c>
      <c r="AB18" s="12">
        <f t="shared" si="6"/>
        <v>247566</v>
      </c>
      <c r="AC18" s="12">
        <f t="shared" si="6"/>
        <v>247566</v>
      </c>
      <c r="AD18" s="12">
        <f t="shared" si="6"/>
        <v>247566</v>
      </c>
      <c r="AE18" s="12">
        <f t="shared" si="6"/>
        <v>247566</v>
      </c>
      <c r="AF18" s="12">
        <f t="shared" si="6"/>
        <v>247566</v>
      </c>
      <c r="AG18" s="12">
        <f t="shared" si="6"/>
        <v>247566</v>
      </c>
      <c r="AH18" s="12">
        <f t="shared" si="6"/>
        <v>247566</v>
      </c>
      <c r="AI18" s="12">
        <f t="shared" si="6"/>
        <v>247566</v>
      </c>
      <c r="AJ18" s="12">
        <f t="shared" si="6"/>
        <v>247566</v>
      </c>
      <c r="AK18" s="12">
        <f t="shared" si="6"/>
        <v>247566</v>
      </c>
      <c r="AL18" s="12">
        <f t="shared" si="6"/>
        <v>247566</v>
      </c>
      <c r="AM18" s="12">
        <f t="shared" si="6"/>
        <v>247566</v>
      </c>
      <c r="AN18" s="12">
        <f t="shared" si="6"/>
        <v>247566</v>
      </c>
      <c r="AO18" s="12">
        <f t="shared" si="6"/>
        <v>247566</v>
      </c>
      <c r="AP18" s="12">
        <f t="shared" si="6"/>
        <v>247566</v>
      </c>
      <c r="AQ18" s="12">
        <f t="shared" si="6"/>
        <v>247566</v>
      </c>
      <c r="AR18" s="12">
        <f t="shared" si="6"/>
        <v>247566</v>
      </c>
      <c r="AS18" s="12">
        <f>ROUND((AS17/4)*9.1%,0)</f>
        <v>123101</v>
      </c>
      <c r="AT18" s="12">
        <f>ROUND((AS17/4)*9.1%,0)</f>
        <v>123101</v>
      </c>
      <c r="AU18" s="12">
        <f>ROUND((AU17/4)*9.1%,0)</f>
        <v>122356</v>
      </c>
      <c r="AV18" s="12">
        <f>ROUND((AU17/4)*9.1%,0)</f>
        <v>122356</v>
      </c>
      <c r="AW18" s="12">
        <f>ROUND((AW17/4)*9.1%,0)</f>
        <v>121546</v>
      </c>
      <c r="AX18" s="12">
        <f>ROUND((AW17/4)*9.1%,0)</f>
        <v>121546</v>
      </c>
      <c r="AY18" s="12">
        <f>ROUND((AY17/4)*9.1%,0)</f>
        <v>120667</v>
      </c>
      <c r="AZ18" s="12">
        <f>ROUND((AY17/4)*9.1%,0)</f>
        <v>120667</v>
      </c>
      <c r="BA18" s="12">
        <f>ROUND((BA17/4)*9.1%,0)</f>
        <v>119716</v>
      </c>
      <c r="BB18" s="12">
        <f>ROUND((BA17/4)*9.1%,0)</f>
        <v>119716</v>
      </c>
      <c r="BC18" s="12">
        <f>ROUND((BC17/4)*9.1%,0)</f>
        <v>118690</v>
      </c>
      <c r="BD18" s="12">
        <f>ROUND((BC17/4)*9.1%,0)</f>
        <v>118690</v>
      </c>
      <c r="BE18" s="12">
        <f>ROUND((BE17/4)*9.1%,0)</f>
        <v>117584</v>
      </c>
      <c r="BF18" s="12">
        <f>ROUND((BE17/4)*9.1%,0)</f>
        <v>117584</v>
      </c>
      <c r="BG18" s="12">
        <f>ROUND((BG17/4)*9.1%,0)</f>
        <v>116396</v>
      </c>
      <c r="BH18" s="12">
        <f>ROUND((BG17/4)*9.1%,0)</f>
        <v>116396</v>
      </c>
      <c r="BI18" s="12">
        <f>ROUND((BI17/4)*9.1%,0)</f>
        <v>115122</v>
      </c>
      <c r="BJ18" s="12">
        <f>ROUND((BI17/4)*9.1%,0)</f>
        <v>115122</v>
      </c>
      <c r="BK18" s="12">
        <f>ROUND((BK17/4)*9.1%,0)</f>
        <v>113756</v>
      </c>
      <c r="BL18" s="12">
        <f>ROUND((BK17/4)*9.1%,0)</f>
        <v>113756</v>
      </c>
      <c r="BM18" s="12">
        <f>ROUND((BM17/4)*9.1%,0)</f>
        <v>112296</v>
      </c>
      <c r="BN18" s="12">
        <f>ROUND((BM17/4)*9.1%,0)</f>
        <v>112296</v>
      </c>
      <c r="BO18" s="12">
        <f>ROUND((BO17/4)*9.1%,0)</f>
        <v>110736</v>
      </c>
      <c r="BP18" s="12">
        <f>ROUND((BO17/4)*9.1%,0)</f>
        <v>110736</v>
      </c>
      <c r="BQ18" s="12">
        <f>ROUND((BQ17/4)*9.1%,0)</f>
        <v>109072</v>
      </c>
      <c r="BR18" s="12">
        <f>ROUND((BQ17/4)*9.1%,0)</f>
        <v>109072</v>
      </c>
      <c r="BS18" s="12">
        <f>ROUND((BS17/4)*9.1%,0)</f>
        <v>107298</v>
      </c>
      <c r="BT18" s="12">
        <f>ROUND((BS17/4)*9.1%,0)</f>
        <v>107298</v>
      </c>
      <c r="BU18" s="12">
        <f>ROUND((BU17/4)*9.1%,0)</f>
        <v>105411</v>
      </c>
      <c r="BV18" s="12">
        <f>ROUND((BU17/4)*9.1%,0)</f>
        <v>105411</v>
      </c>
      <c r="BW18" s="12">
        <f>ROUND((BW17/4)*9.1%,0)</f>
        <v>103403</v>
      </c>
      <c r="BX18" s="12">
        <f>ROUND((BW17/4)*9.1%,0)</f>
        <v>103403</v>
      </c>
      <c r="BY18" s="12">
        <f>ROUND((BY17/4)*9.1%,0)</f>
        <v>101271</v>
      </c>
      <c r="BZ18" s="12">
        <f>ROUND((BY17/4)*9.1%,0)</f>
        <v>101271</v>
      </c>
      <c r="CA18" s="12">
        <f>ROUND((CA17/4)*9.1%,0)</f>
        <v>99007</v>
      </c>
      <c r="CB18" s="12">
        <f>ROUND((CA17/4)*9.1%,0)</f>
        <v>99007</v>
      </c>
      <c r="CC18" s="12">
        <f>ROUND((CC17/4)*9.1%,0)</f>
        <v>96606</v>
      </c>
      <c r="CD18" s="12">
        <f>ROUND((CC17/4)*9.1%,0)</f>
        <v>96606</v>
      </c>
      <c r="CE18" s="12">
        <f>ROUND((CE17/4)*9.1%,0)</f>
        <v>94061</v>
      </c>
      <c r="CF18" s="12">
        <f>ROUND((CE17/4)*9.1%,0)</f>
        <v>94061</v>
      </c>
      <c r="CG18" s="12">
        <f>ROUND((CG17/4)*9.1%,0)</f>
        <v>91366</v>
      </c>
      <c r="CH18" s="12">
        <f>ROUND((CG17/4)*9.1%,0)</f>
        <v>91366</v>
      </c>
      <c r="CI18" s="12">
        <f>ROUND((CI17/4)*9.1%,0)</f>
        <v>88513</v>
      </c>
      <c r="CJ18" s="12">
        <f>ROUND((CI17/4)*9.1%,0)</f>
        <v>88513</v>
      </c>
      <c r="CK18" s="12">
        <f>ROUND((CK17/4)*9.1%,0)</f>
        <v>85496</v>
      </c>
      <c r="CL18" s="12">
        <f>ROUND((CK17/4)*9.1%,0)</f>
        <v>85496</v>
      </c>
      <c r="CM18" s="12">
        <f>ROUND((CM17/4)*9.1%,0)</f>
        <v>82306</v>
      </c>
      <c r="CN18" s="12">
        <f>ROUND((CM17/4)*9.1%,0)</f>
        <v>82306</v>
      </c>
      <c r="CO18" s="12">
        <f>ROUND((CO17/4)*9.1%,0)</f>
        <v>78936</v>
      </c>
      <c r="CP18" s="12">
        <f>ROUND((CO17/4)*9.1%,0)</f>
        <v>78936</v>
      </c>
      <c r="CQ18" s="12">
        <f>ROUND((CQ17/4)*9.1%,0)</f>
        <v>75377</v>
      </c>
      <c r="CR18" s="12">
        <f>ROUND((CQ17/4)*9.1%,0)</f>
        <v>75377</v>
      </c>
      <c r="CS18" s="12">
        <f>ROUND((CS17/4)*9.1%,0)</f>
        <v>71621</v>
      </c>
      <c r="CT18" s="12">
        <f>ROUND((CS17/4)*9.1%,0)</f>
        <v>71621</v>
      </c>
      <c r="CU18" s="12">
        <f>ROUND((CU17/4)*9.1%,0)</f>
        <v>67657</v>
      </c>
      <c r="CV18" s="12">
        <f>ROUND((CU17/4)*9.1%,0)</f>
        <v>67657</v>
      </c>
      <c r="CW18" s="12">
        <f>ROUND((CW17/4)*9.1%,0)</f>
        <v>63478</v>
      </c>
      <c r="CX18" s="12">
        <f>ROUND((CW17/4)*9.1%,0)</f>
        <v>63478</v>
      </c>
      <c r="CY18" s="12">
        <f>ROUND((CY17/4)*9.1%,0)</f>
        <v>59072</v>
      </c>
      <c r="CZ18" s="12">
        <f>ROUND((CY17/4)*9.1%,0)</f>
        <v>59072</v>
      </c>
      <c r="DA18" s="12">
        <f>ROUND((DA17/4)*9.1%,0)</f>
        <v>54429</v>
      </c>
      <c r="DB18" s="12">
        <f>ROUND((DA17/4)*9.1%,0)</f>
        <v>54429</v>
      </c>
      <c r="DC18" s="12">
        <f>ROUND((DC17/4)*9.1%,0)</f>
        <v>49538</v>
      </c>
      <c r="DD18" s="12">
        <f>ROUND((DC17/4)*9.1%,0)</f>
        <v>49538</v>
      </c>
      <c r="DE18" s="12">
        <f>ROUND((DE17/4)*9.1%,0)</f>
        <v>44388</v>
      </c>
      <c r="DF18" s="12">
        <f>ROUND((DE17/4)*9.1%,0)</f>
        <v>44388</v>
      </c>
      <c r="DG18" s="12">
        <f>ROUND((DG17/4)*9.1%,0)</f>
        <v>38967</v>
      </c>
      <c r="DH18" s="12">
        <f>ROUND((DG17/4)*9.1%,0)</f>
        <v>38967</v>
      </c>
      <c r="DI18" s="12">
        <f>ROUND((DI17/4)*9.1%,0)</f>
        <v>33262</v>
      </c>
      <c r="DJ18" s="12">
        <f>ROUND((DI17/4)*9.1%,0)</f>
        <v>33262</v>
      </c>
      <c r="DK18" s="12">
        <f>ROUND((DK17/4)*9.1%,0)</f>
        <v>27260</v>
      </c>
      <c r="DL18" s="12">
        <f>ROUND((DK17/4)*9.1%,0)</f>
        <v>27260</v>
      </c>
      <c r="DM18" s="12">
        <f>ROUND((DM17/4)*9.1%,0)</f>
        <v>20947</v>
      </c>
      <c r="DN18" s="12">
        <f>ROUND((DM17/4)*9.1%,0)</f>
        <v>20947</v>
      </c>
      <c r="DO18" s="12">
        <f>ROUND((DO17/4)*9.1%,0)</f>
        <v>14310</v>
      </c>
      <c r="DP18" s="12">
        <f>ROUND((DO17/4)*9.1%,0)</f>
        <v>14310</v>
      </c>
      <c r="DQ18" s="12">
        <f>ROUND((DQ17/4)*9.1%,0)</f>
        <v>7333</v>
      </c>
      <c r="DR18" s="12">
        <f>ROUND((DQ17/4)*9.1%,0)</f>
        <v>7333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VLOOKUP(AR15,Portsmouth,2)</f>
        <v>29985</v>
      </c>
      <c r="AS19" s="12">
        <f>VLOOKUP(AT15,Portsmouth,2)/2</f>
        <v>16367</v>
      </c>
      <c r="AT19" s="12">
        <f>VLOOKUP(AT15,Portsmouth,2)/2</f>
        <v>16367</v>
      </c>
      <c r="AU19" s="12">
        <f>VLOOKUP(AV15,Portsmouth,2)/2</f>
        <v>17807.5</v>
      </c>
      <c r="AV19" s="12">
        <f>VLOOKUP(AV15,Portsmouth,2)/2</f>
        <v>17807.5</v>
      </c>
      <c r="AW19" s="12">
        <f>VLOOKUP(AX15,Portsmouth,2)/2</f>
        <v>19316.5</v>
      </c>
      <c r="AX19" s="12">
        <f>VLOOKUP(AX15,Portsmouth,2)/2</f>
        <v>19316.5</v>
      </c>
      <c r="AY19" s="12">
        <f>VLOOKUP(AZ15,Portsmouth,2)/2</f>
        <v>20898</v>
      </c>
      <c r="AZ19" s="12">
        <f>VLOOKUP(AZ15,Portsmouth,2)/2</f>
        <v>20898</v>
      </c>
      <c r="BA19" s="12">
        <f>VLOOKUP(BB15,Portsmouth,2)/2</f>
        <v>22555</v>
      </c>
      <c r="BB19" s="12">
        <f>VLOOKUP(BB15,Portsmouth,2)/2</f>
        <v>22555</v>
      </c>
      <c r="BC19" s="12">
        <f>VLOOKUP(BD15,Portsmouth,2)/2</f>
        <v>24291</v>
      </c>
      <c r="BD19" s="12">
        <f>VLOOKUP(BD15,Portsmouth,2)/2</f>
        <v>24291</v>
      </c>
      <c r="BE19" s="12">
        <f>VLOOKUP(BF15,Portsmouth,2)/2</f>
        <v>26109</v>
      </c>
      <c r="BF19" s="12">
        <f>VLOOKUP(BF15,Portsmouth,2)/2</f>
        <v>26109</v>
      </c>
      <c r="BG19" s="12">
        <f>VLOOKUP(BH15,Portsmouth,2)/2</f>
        <v>28014</v>
      </c>
      <c r="BH19" s="12">
        <f>VLOOKUP(BH15,Portsmouth,2)/2</f>
        <v>28014</v>
      </c>
      <c r="BI19" s="12">
        <f>VLOOKUP(BJ15,Portsmouth,2)/2</f>
        <v>30008.5</v>
      </c>
      <c r="BJ19" s="12">
        <f>VLOOKUP(BJ15,Portsmouth,2)/2</f>
        <v>30008.5</v>
      </c>
      <c r="BK19" s="12">
        <f>VLOOKUP(BL15,Portsmouth,2)/2</f>
        <v>32098</v>
      </c>
      <c r="BL19" s="12">
        <f>VLOOKUP(BL15,Portsmouth,2)/2</f>
        <v>32098</v>
      </c>
      <c r="BM19" s="12">
        <f>VLOOKUP(BN15,Portsmouth,2)/2</f>
        <v>34286</v>
      </c>
      <c r="BN19" s="12">
        <f>VLOOKUP(BN15,Portsmouth,2)/2</f>
        <v>34286</v>
      </c>
      <c r="BO19" s="12">
        <f>VLOOKUP(BP15,Portsmouth,2)/2</f>
        <v>36577</v>
      </c>
      <c r="BP19" s="12">
        <f>VLOOKUP(BP15,Portsmouth,2)/2</f>
        <v>36577</v>
      </c>
      <c r="BQ19" s="12">
        <f>VLOOKUP(BR15,Portsmouth,2)/2</f>
        <v>38976</v>
      </c>
      <c r="BR19" s="12">
        <f>VLOOKUP(BR15,Portsmouth,2)/2</f>
        <v>38976</v>
      </c>
      <c r="BS19" s="12">
        <f>VLOOKUP(BT15,Portsmouth,2)/2</f>
        <v>41488</v>
      </c>
      <c r="BT19" s="12">
        <f>VLOOKUP(BT15,Portsmouth,2)/2</f>
        <v>41488</v>
      </c>
      <c r="BU19" s="12">
        <f>VLOOKUP(BV15,Portsmouth,2)/2</f>
        <v>44117.5</v>
      </c>
      <c r="BV19" s="12">
        <f>VLOOKUP(BV15,Portsmouth,2)/2</f>
        <v>44117.5</v>
      </c>
      <c r="BW19" s="12">
        <f>VLOOKUP(BX15,Portsmouth,2)/2</f>
        <v>46870.5</v>
      </c>
      <c r="BX19" s="12">
        <f>VLOOKUP(BX15,Portsmouth,2)/2</f>
        <v>46870.5</v>
      </c>
      <c r="BY19" s="12">
        <f>VLOOKUP(BZ15,Portsmouth,2)/2</f>
        <v>49753</v>
      </c>
      <c r="BZ19" s="12">
        <f>VLOOKUP(BZ15,Portsmouth,2)/2</f>
        <v>49753</v>
      </c>
      <c r="CA19" s="12">
        <f>VLOOKUP(CB15,Portsmouth,2)/2</f>
        <v>52770</v>
      </c>
      <c r="CB19" s="12">
        <f>VLOOKUP(CB15,Portsmouth,2)/2</f>
        <v>52770</v>
      </c>
      <c r="CC19" s="12">
        <f>VLOOKUP(CD15,Portsmouth,2)/2</f>
        <v>55928</v>
      </c>
      <c r="CD19" s="12">
        <f>VLOOKUP(CD15,Portsmouth,2)/2</f>
        <v>55928</v>
      </c>
      <c r="CE19" s="12">
        <f>VLOOKUP(CF15,Portsmouth,2)/2</f>
        <v>59233.5</v>
      </c>
      <c r="CF19" s="12">
        <f>VLOOKUP(CF15,Portsmouth,2)/2</f>
        <v>59233.5</v>
      </c>
      <c r="CG19" s="12">
        <f>VLOOKUP(CH15,Portsmouth,2)/2</f>
        <v>62693</v>
      </c>
      <c r="CH19" s="12">
        <f>VLOOKUP(CH15,Portsmouth,2)/2</f>
        <v>62693</v>
      </c>
      <c r="CI19" s="12">
        <f>VLOOKUP(CJ15,Portsmouth,2)/2</f>
        <v>66314</v>
      </c>
      <c r="CJ19" s="12">
        <f>VLOOKUP(CJ15,Portsmouth,2)/2</f>
        <v>66314</v>
      </c>
      <c r="CK19" s="12">
        <f>VLOOKUP(CL15,Portsmouth,2)/2</f>
        <v>70103.5</v>
      </c>
      <c r="CL19" s="12">
        <f>VLOOKUP(CL15,Portsmouth,2)/2</f>
        <v>70103.5</v>
      </c>
      <c r="CM19" s="12">
        <f>VLOOKUP(CN15,Portsmouth,2)/2</f>
        <v>74069</v>
      </c>
      <c r="CN19" s="12">
        <f>VLOOKUP(CN15,Portsmouth,2)/2</f>
        <v>74069</v>
      </c>
      <c r="CO19" s="12">
        <f>VLOOKUP(CP15,Portsmouth,2)/2</f>
        <v>78219</v>
      </c>
      <c r="CP19" s="12">
        <f>VLOOKUP(CP15,Portsmouth,2)/2</f>
        <v>78219</v>
      </c>
      <c r="CQ19" s="12">
        <f>VLOOKUP(CR15,Portsmouth,2)/2</f>
        <v>82562</v>
      </c>
      <c r="CR19" s="12">
        <f>VLOOKUP(CR15,Portsmouth,2)/2</f>
        <v>82562</v>
      </c>
      <c r="CS19" s="12">
        <f>VLOOKUP(CT15,Portsmouth,2)/2</f>
        <v>87106.5</v>
      </c>
      <c r="CT19" s="12">
        <f>VLOOKUP(CT15,Portsmouth,2)/2</f>
        <v>87106.5</v>
      </c>
      <c r="CU19" s="12">
        <f>VLOOKUP(CV15,Portsmouth,2)/2</f>
        <v>91861.5</v>
      </c>
      <c r="CV19" s="12">
        <f>VLOOKUP(CV15,Portsmouth,2)/2</f>
        <v>91861.5</v>
      </c>
      <c r="CW19" s="12">
        <f>VLOOKUP(CX15,Portsmouth,2)/2</f>
        <v>96836.5</v>
      </c>
      <c r="CX19" s="12">
        <f>VLOOKUP(CX15,Portsmouth,2)/2</f>
        <v>96836.5</v>
      </c>
      <c r="CY19" s="12">
        <f>VLOOKUP(CZ15,Portsmouth,2)/2</f>
        <v>102042</v>
      </c>
      <c r="CZ19" s="12">
        <f>VLOOKUP(CZ15,Portsmouth,2)/2</f>
        <v>102042</v>
      </c>
      <c r="DA19" s="12">
        <f>VLOOKUP(DB15,Portsmouth,2)/2</f>
        <v>107488.5</v>
      </c>
      <c r="DB19" s="12">
        <f>VLOOKUP(DB15,Portsmouth,2)/2</f>
        <v>107488.5</v>
      </c>
      <c r="DC19" s="12">
        <f>VLOOKUP(DD15,Portsmouth,2)/2</f>
        <v>113187</v>
      </c>
      <c r="DD19" s="12">
        <f>VLOOKUP(DD15,Portsmouth,2)/2</f>
        <v>113187</v>
      </c>
      <c r="DE19" s="12">
        <f>VLOOKUP(DF15,Portsmouth,2)/2</f>
        <v>119148.5</v>
      </c>
      <c r="DF19" s="12">
        <f>VLOOKUP(DF15,Portsmouth,2)/2</f>
        <v>119148.5</v>
      </c>
      <c r="DG19" s="12">
        <f>VLOOKUP(DH15,Portsmouth,2)/2</f>
        <v>125385.5</v>
      </c>
      <c r="DH19" s="12">
        <f>VLOOKUP(DH15,Portsmouth,2)/2</f>
        <v>125385.5</v>
      </c>
      <c r="DI19" s="12">
        <f>VLOOKUP(DJ15,Portsmouth,2)/2</f>
        <v>131910.5</v>
      </c>
      <c r="DJ19" s="12">
        <f>VLOOKUP(DJ15,Portsmouth,2)/2</f>
        <v>131910.5</v>
      </c>
      <c r="DK19" s="12">
        <f>VLOOKUP(DL15,Portsmouth,2)/2</f>
        <v>138736</v>
      </c>
      <c r="DL19" s="12">
        <f>VLOOKUP(DL15,Portsmouth,2)/2</f>
        <v>138736</v>
      </c>
      <c r="DM19" s="12">
        <f>VLOOKUP(DN15,Portsmouth,2)/2</f>
        <v>145876.5</v>
      </c>
      <c r="DN19" s="12">
        <f>VLOOKUP(DN15,Portsmouth,2)/2</f>
        <v>145876.5</v>
      </c>
      <c r="DO19" s="12">
        <f>VLOOKUP(DP15,Portsmouth,2)/2</f>
        <v>153346</v>
      </c>
      <c r="DP19" s="12">
        <f>VLOOKUP(DP15,Portsmouth,2)/2</f>
        <v>153346</v>
      </c>
      <c r="DQ19" s="12">
        <f>VLOOKUP(DR15,Portsmouth,2)/2</f>
        <v>161158</v>
      </c>
      <c r="DR19" s="12">
        <f>VLOOKUP(DR15,Portsmouth,2)/2</f>
        <v>161158</v>
      </c>
    </row>
    <row r="20" spans="1:122" s="12" customFormat="1" ht="12.75">
      <c r="A20" s="12" t="s">
        <v>37</v>
      </c>
      <c r="B20" s="12">
        <f>B17-B19</f>
        <v>5441000</v>
      </c>
      <c r="C20" s="12">
        <f aca="true" t="shared" si="7" ref="C20:BN20">C17-C19</f>
        <v>5441000</v>
      </c>
      <c r="D20" s="12">
        <f t="shared" si="7"/>
        <v>5441000</v>
      </c>
      <c r="E20" s="12">
        <f t="shared" si="7"/>
        <v>5441000</v>
      </c>
      <c r="F20" s="12">
        <f t="shared" si="7"/>
        <v>5441000</v>
      </c>
      <c r="G20" s="12">
        <f t="shared" si="7"/>
        <v>5441000</v>
      </c>
      <c r="H20" s="12">
        <f t="shared" si="7"/>
        <v>5441000</v>
      </c>
      <c r="I20" s="12">
        <f t="shared" si="7"/>
        <v>5441000</v>
      </c>
      <c r="J20" s="12">
        <f t="shared" si="7"/>
        <v>5441000</v>
      </c>
      <c r="K20" s="12">
        <f t="shared" si="7"/>
        <v>5441000</v>
      </c>
      <c r="L20" s="12">
        <f t="shared" si="7"/>
        <v>5441000</v>
      </c>
      <c r="M20" s="12">
        <f t="shared" si="7"/>
        <v>5441000</v>
      </c>
      <c r="N20" s="12">
        <f t="shared" si="7"/>
        <v>5441000</v>
      </c>
      <c r="O20" s="12">
        <f t="shared" si="7"/>
        <v>5441000</v>
      </c>
      <c r="P20" s="12">
        <f t="shared" si="7"/>
        <v>5441000</v>
      </c>
      <c r="Q20" s="12">
        <f t="shared" si="7"/>
        <v>5441000</v>
      </c>
      <c r="R20" s="12">
        <f t="shared" si="7"/>
        <v>5441000</v>
      </c>
      <c r="S20" s="12">
        <f t="shared" si="7"/>
        <v>5441000</v>
      </c>
      <c r="T20" s="12">
        <f t="shared" si="7"/>
        <v>5441000</v>
      </c>
      <c r="U20" s="12">
        <f t="shared" si="7"/>
        <v>5441000</v>
      </c>
      <c r="V20" s="12">
        <f t="shared" si="7"/>
        <v>5441000</v>
      </c>
      <c r="W20" s="12">
        <f t="shared" si="7"/>
        <v>5441000</v>
      </c>
      <c r="X20" s="12">
        <f t="shared" si="7"/>
        <v>5441000</v>
      </c>
      <c r="Y20" s="12">
        <f t="shared" si="7"/>
        <v>5441000</v>
      </c>
      <c r="Z20" s="12">
        <f t="shared" si="7"/>
        <v>5441000</v>
      </c>
      <c r="AA20" s="12">
        <f t="shared" si="7"/>
        <v>5441000</v>
      </c>
      <c r="AB20" s="12">
        <f t="shared" si="7"/>
        <v>5441000</v>
      </c>
      <c r="AC20" s="12">
        <f t="shared" si="7"/>
        <v>5441000</v>
      </c>
      <c r="AD20" s="12">
        <f t="shared" si="7"/>
        <v>5441000</v>
      </c>
      <c r="AE20" s="12">
        <f t="shared" si="7"/>
        <v>5441000</v>
      </c>
      <c r="AF20" s="12">
        <f t="shared" si="7"/>
        <v>5441000</v>
      </c>
      <c r="AG20" s="12">
        <f t="shared" si="7"/>
        <v>5441000</v>
      </c>
      <c r="AH20" s="12">
        <f t="shared" si="7"/>
        <v>5441000</v>
      </c>
      <c r="AI20" s="12">
        <f t="shared" si="7"/>
        <v>5441000</v>
      </c>
      <c r="AJ20" s="12">
        <f t="shared" si="7"/>
        <v>5441000</v>
      </c>
      <c r="AK20" s="12">
        <f t="shared" si="7"/>
        <v>5441000</v>
      </c>
      <c r="AL20" s="12">
        <f t="shared" si="7"/>
        <v>5441000</v>
      </c>
      <c r="AM20" s="12">
        <f t="shared" si="7"/>
        <v>5441000</v>
      </c>
      <c r="AN20" s="12">
        <f t="shared" si="7"/>
        <v>5441000</v>
      </c>
      <c r="AO20" s="12">
        <f t="shared" si="7"/>
        <v>5441000</v>
      </c>
      <c r="AP20" s="12">
        <f t="shared" si="7"/>
        <v>5441000</v>
      </c>
      <c r="AQ20" s="12">
        <f t="shared" si="7"/>
        <v>5441000</v>
      </c>
      <c r="AR20" s="12">
        <f t="shared" si="7"/>
        <v>5411015</v>
      </c>
      <c r="AS20" s="12">
        <f t="shared" si="7"/>
        <v>5394648</v>
      </c>
      <c r="AT20" s="12">
        <f t="shared" si="7"/>
        <v>5378281</v>
      </c>
      <c r="AU20" s="12">
        <f t="shared" si="7"/>
        <v>5360473.5</v>
      </c>
      <c r="AV20" s="12">
        <f t="shared" si="7"/>
        <v>5342666</v>
      </c>
      <c r="AW20" s="12">
        <f t="shared" si="7"/>
        <v>5323349.5</v>
      </c>
      <c r="AX20" s="12">
        <f t="shared" si="7"/>
        <v>5304033</v>
      </c>
      <c r="AY20" s="12">
        <f t="shared" si="7"/>
        <v>5283135</v>
      </c>
      <c r="AZ20" s="12">
        <f t="shared" si="7"/>
        <v>5262237</v>
      </c>
      <c r="BA20" s="12">
        <f t="shared" si="7"/>
        <v>5239682</v>
      </c>
      <c r="BB20" s="12">
        <f t="shared" si="7"/>
        <v>5217127</v>
      </c>
      <c r="BC20" s="12">
        <f t="shared" si="7"/>
        <v>5192836</v>
      </c>
      <c r="BD20" s="12">
        <f t="shared" si="7"/>
        <v>5168545</v>
      </c>
      <c r="BE20" s="12">
        <f t="shared" si="7"/>
        <v>5142436</v>
      </c>
      <c r="BF20" s="12">
        <f t="shared" si="7"/>
        <v>5116327</v>
      </c>
      <c r="BG20" s="12">
        <f t="shared" si="7"/>
        <v>5088313</v>
      </c>
      <c r="BH20" s="12">
        <f t="shared" si="7"/>
        <v>5060299</v>
      </c>
      <c r="BI20" s="12">
        <f t="shared" si="7"/>
        <v>5030290.5</v>
      </c>
      <c r="BJ20" s="12">
        <f t="shared" si="7"/>
        <v>5000282</v>
      </c>
      <c r="BK20" s="12">
        <f t="shared" si="7"/>
        <v>4968184</v>
      </c>
      <c r="BL20" s="12">
        <f t="shared" si="7"/>
        <v>4936086</v>
      </c>
      <c r="BM20" s="12">
        <f t="shared" si="7"/>
        <v>4901800</v>
      </c>
      <c r="BN20" s="12">
        <f t="shared" si="7"/>
        <v>4867514</v>
      </c>
      <c r="BO20" s="12">
        <f aca="true" t="shared" si="8" ref="BO20:DR20">BO17-BO19</f>
        <v>4830937</v>
      </c>
      <c r="BP20" s="12">
        <f t="shared" si="8"/>
        <v>4794360</v>
      </c>
      <c r="BQ20" s="12">
        <f t="shared" si="8"/>
        <v>4755384</v>
      </c>
      <c r="BR20" s="12">
        <f t="shared" si="8"/>
        <v>4716408</v>
      </c>
      <c r="BS20" s="12">
        <f t="shared" si="8"/>
        <v>4674920</v>
      </c>
      <c r="BT20" s="12">
        <f t="shared" si="8"/>
        <v>4633432</v>
      </c>
      <c r="BU20" s="12">
        <f t="shared" si="8"/>
        <v>4589314.5</v>
      </c>
      <c r="BV20" s="12">
        <f t="shared" si="8"/>
        <v>4545197</v>
      </c>
      <c r="BW20" s="12">
        <f t="shared" si="8"/>
        <v>4498326.5</v>
      </c>
      <c r="BX20" s="12">
        <f t="shared" si="8"/>
        <v>4451456</v>
      </c>
      <c r="BY20" s="12">
        <f t="shared" si="8"/>
        <v>4401703</v>
      </c>
      <c r="BZ20" s="12">
        <f t="shared" si="8"/>
        <v>4351950</v>
      </c>
      <c r="CA20" s="12">
        <f t="shared" si="8"/>
        <v>4299180</v>
      </c>
      <c r="CB20" s="12">
        <f t="shared" si="8"/>
        <v>4246410</v>
      </c>
      <c r="CC20" s="12">
        <f t="shared" si="8"/>
        <v>4190482</v>
      </c>
      <c r="CD20" s="12">
        <f t="shared" si="8"/>
        <v>4134554</v>
      </c>
      <c r="CE20" s="12">
        <f t="shared" si="8"/>
        <v>4075320.5</v>
      </c>
      <c r="CF20" s="12">
        <f t="shared" si="8"/>
        <v>4016087</v>
      </c>
      <c r="CG20" s="12">
        <f t="shared" si="8"/>
        <v>3953394</v>
      </c>
      <c r="CH20" s="12">
        <f t="shared" si="8"/>
        <v>3890701</v>
      </c>
      <c r="CI20" s="12">
        <f t="shared" si="8"/>
        <v>3824387</v>
      </c>
      <c r="CJ20" s="12">
        <f t="shared" si="8"/>
        <v>3758073</v>
      </c>
      <c r="CK20" s="12">
        <f t="shared" si="8"/>
        <v>3687969.5</v>
      </c>
      <c r="CL20" s="12">
        <f t="shared" si="8"/>
        <v>3617866</v>
      </c>
      <c r="CM20" s="12">
        <f t="shared" si="8"/>
        <v>3543797</v>
      </c>
      <c r="CN20" s="12">
        <f t="shared" si="8"/>
        <v>3469728</v>
      </c>
      <c r="CO20" s="12">
        <f t="shared" si="8"/>
        <v>3391509</v>
      </c>
      <c r="CP20" s="12">
        <f t="shared" si="8"/>
        <v>3313290</v>
      </c>
      <c r="CQ20" s="12">
        <f t="shared" si="8"/>
        <v>3230728</v>
      </c>
      <c r="CR20" s="12">
        <f t="shared" si="8"/>
        <v>3148166</v>
      </c>
      <c r="CS20" s="12">
        <f t="shared" si="8"/>
        <v>3061059.5</v>
      </c>
      <c r="CT20" s="12">
        <f t="shared" si="8"/>
        <v>2973953</v>
      </c>
      <c r="CU20" s="12">
        <f t="shared" si="8"/>
        <v>2882091.5</v>
      </c>
      <c r="CV20" s="12">
        <f t="shared" si="8"/>
        <v>2790230</v>
      </c>
      <c r="CW20" s="12">
        <f t="shared" si="8"/>
        <v>2693393.5</v>
      </c>
      <c r="CX20" s="12">
        <f t="shared" si="8"/>
        <v>2596557</v>
      </c>
      <c r="CY20" s="12">
        <f t="shared" si="8"/>
        <v>2494515</v>
      </c>
      <c r="CZ20" s="12">
        <f t="shared" si="8"/>
        <v>2392473</v>
      </c>
      <c r="DA20" s="12">
        <f t="shared" si="8"/>
        <v>2284984.5</v>
      </c>
      <c r="DB20" s="12">
        <f t="shared" si="8"/>
        <v>2177496</v>
      </c>
      <c r="DC20" s="12">
        <f t="shared" si="8"/>
        <v>2064309</v>
      </c>
      <c r="DD20" s="12">
        <f t="shared" si="8"/>
        <v>1951122</v>
      </c>
      <c r="DE20" s="12">
        <f t="shared" si="8"/>
        <v>1831973.5</v>
      </c>
      <c r="DF20" s="12">
        <f t="shared" si="8"/>
        <v>1712825</v>
      </c>
      <c r="DG20" s="12">
        <f t="shared" si="8"/>
        <v>1587439.5</v>
      </c>
      <c r="DH20" s="12">
        <f t="shared" si="8"/>
        <v>1462054</v>
      </c>
      <c r="DI20" s="12">
        <f t="shared" si="8"/>
        <v>1330143.5</v>
      </c>
      <c r="DJ20" s="12">
        <f t="shared" si="8"/>
        <v>1198233</v>
      </c>
      <c r="DK20" s="12">
        <f t="shared" si="8"/>
        <v>1059497</v>
      </c>
      <c r="DL20" s="12">
        <f t="shared" si="8"/>
        <v>920761</v>
      </c>
      <c r="DM20" s="12">
        <f t="shared" si="8"/>
        <v>774884.5</v>
      </c>
      <c r="DN20" s="12">
        <f t="shared" si="8"/>
        <v>629008</v>
      </c>
      <c r="DO20" s="12">
        <f t="shared" si="8"/>
        <v>475662</v>
      </c>
      <c r="DP20" s="12">
        <f t="shared" si="8"/>
        <v>322316</v>
      </c>
      <c r="DQ20" s="12">
        <f t="shared" si="8"/>
        <v>161158</v>
      </c>
      <c r="DR20" s="12">
        <f t="shared" si="8"/>
        <v>0</v>
      </c>
    </row>
    <row r="22" spans="1:105" s="12" customFormat="1" ht="12.75">
      <c r="A22" s="12" t="s">
        <v>2</v>
      </c>
      <c r="B22" s="12">
        <v>169922</v>
      </c>
      <c r="C22" s="12">
        <v>171013</v>
      </c>
      <c r="D22" s="12">
        <v>167929</v>
      </c>
      <c r="E22" s="12">
        <v>171105</v>
      </c>
      <c r="F22" s="12">
        <v>171366</v>
      </c>
      <c r="G22" s="12">
        <v>176795</v>
      </c>
      <c r="H22" s="12">
        <v>176863</v>
      </c>
      <c r="I22" s="12">
        <v>176568</v>
      </c>
      <c r="J22" s="12">
        <v>176568</v>
      </c>
      <c r="K22" s="12">
        <v>181428</v>
      </c>
      <c r="L22" s="12">
        <v>183574</v>
      </c>
      <c r="M22" s="12">
        <v>183574</v>
      </c>
      <c r="N22" s="12">
        <v>183574</v>
      </c>
      <c r="O22" s="12">
        <v>190267</v>
      </c>
      <c r="P22" s="12">
        <v>190638</v>
      </c>
      <c r="Q22" s="12">
        <v>191345</v>
      </c>
      <c r="R22" s="12">
        <v>190638</v>
      </c>
      <c r="S22" s="12">
        <v>194098</v>
      </c>
      <c r="T22" s="12">
        <v>193881</v>
      </c>
      <c r="U22" s="12">
        <v>193881</v>
      </c>
      <c r="V22" s="12">
        <v>193881</v>
      </c>
      <c r="W22" s="12">
        <v>194443</v>
      </c>
      <c r="X22" s="12">
        <v>193712</v>
      </c>
      <c r="Y22" s="12">
        <v>193712</v>
      </c>
      <c r="Z22" s="12">
        <v>193712</v>
      </c>
      <c r="AA22" s="12">
        <v>202548</v>
      </c>
      <c r="AB22" s="12">
        <v>202922</v>
      </c>
      <c r="AC22" s="12">
        <v>202922</v>
      </c>
      <c r="AD22" s="12">
        <v>202922</v>
      </c>
      <c r="AE22" s="12">
        <v>205439</v>
      </c>
      <c r="AF22" s="12">
        <v>205019</v>
      </c>
      <c r="AG22" s="12">
        <v>205019</v>
      </c>
      <c r="AH22" s="12">
        <v>205019</v>
      </c>
      <c r="AI22" s="12">
        <v>207888</v>
      </c>
      <c r="AJ22" s="12">
        <v>207525</v>
      </c>
      <c r="AK22" s="12">
        <v>207525</v>
      </c>
      <c r="AL22" s="12">
        <v>208393</v>
      </c>
      <c r="AM22" s="12">
        <v>219430</v>
      </c>
      <c r="AN22" s="12">
        <v>217153</v>
      </c>
      <c r="AO22" s="12">
        <v>216284</v>
      </c>
      <c r="AP22" s="12">
        <v>216284</v>
      </c>
      <c r="AQ22" s="12">
        <v>221957</v>
      </c>
      <c r="AR22" s="12">
        <v>222103</v>
      </c>
      <c r="AS22" s="12">
        <v>220429</v>
      </c>
      <c r="AT22" s="12">
        <v>220429</v>
      </c>
      <c r="AU22" s="12">
        <v>220491</v>
      </c>
      <c r="AV22" s="12">
        <v>219855</v>
      </c>
      <c r="AW22" s="12">
        <v>227015</v>
      </c>
      <c r="AX22" s="12">
        <v>227015</v>
      </c>
      <c r="AY22" s="12">
        <v>226550</v>
      </c>
      <c r="AZ22" s="12">
        <v>227015</v>
      </c>
      <c r="BA22" s="12">
        <v>227015</v>
      </c>
      <c r="BB22" s="12">
        <v>227015</v>
      </c>
      <c r="BC22" s="12">
        <v>242940</v>
      </c>
      <c r="BD22" s="12">
        <v>244346</v>
      </c>
      <c r="BE22" s="12">
        <v>244346</v>
      </c>
      <c r="BF22" s="12">
        <v>244346</v>
      </c>
      <c r="BG22" s="12">
        <v>242940</v>
      </c>
      <c r="BH22" s="12">
        <v>249625</v>
      </c>
      <c r="BI22" s="12">
        <v>249625</v>
      </c>
      <c r="BJ22" s="12">
        <v>249625</v>
      </c>
      <c r="BK22" s="12">
        <v>249392</v>
      </c>
      <c r="BL22" s="12">
        <v>249625</v>
      </c>
      <c r="BM22" s="12">
        <v>249625</v>
      </c>
      <c r="BN22" s="12">
        <v>249625</v>
      </c>
      <c r="BO22" s="12">
        <v>249392</v>
      </c>
      <c r="BP22" s="12">
        <v>249625</v>
      </c>
      <c r="BQ22" s="12">
        <v>249625</v>
      </c>
      <c r="BR22" s="12">
        <v>249625</v>
      </c>
      <c r="BS22" s="12">
        <v>249392</v>
      </c>
      <c r="BT22" s="12">
        <v>249625</v>
      </c>
      <c r="BU22" s="12">
        <v>249625</v>
      </c>
      <c r="BV22" s="12">
        <v>249625</v>
      </c>
      <c r="BW22" s="12">
        <v>249392</v>
      </c>
      <c r="BX22" s="12">
        <v>249625</v>
      </c>
      <c r="BY22" s="12">
        <v>249625</v>
      </c>
      <c r="BZ22" s="12">
        <v>249625</v>
      </c>
      <c r="CA22" s="12">
        <v>249392</v>
      </c>
      <c r="CB22" s="12">
        <v>249625</v>
      </c>
      <c r="CC22" s="12">
        <v>249625</v>
      </c>
      <c r="CD22" s="12">
        <v>249625</v>
      </c>
      <c r="CE22" s="12">
        <v>249392</v>
      </c>
      <c r="CF22" s="12">
        <v>249625</v>
      </c>
      <c r="CG22" s="12">
        <v>249625</v>
      </c>
      <c r="CH22" s="12">
        <v>249625</v>
      </c>
      <c r="CI22" s="12">
        <v>249392</v>
      </c>
      <c r="CJ22" s="12">
        <v>249625</v>
      </c>
      <c r="CK22" s="12">
        <v>249625</v>
      </c>
      <c r="CL22" s="12">
        <v>249625</v>
      </c>
      <c r="CM22" s="12">
        <v>283309</v>
      </c>
      <c r="CN22" s="12">
        <v>283309</v>
      </c>
      <c r="CO22" s="12">
        <v>283309</v>
      </c>
      <c r="CP22" s="12">
        <v>283309</v>
      </c>
      <c r="CQ22" s="12">
        <v>278843</v>
      </c>
      <c r="CR22" s="12">
        <v>283309</v>
      </c>
      <c r="CS22" s="12">
        <v>270871</v>
      </c>
      <c r="CT22" s="12">
        <v>270871</v>
      </c>
      <c r="CU22" s="12">
        <v>272984</v>
      </c>
      <c r="CV22" s="12">
        <v>269069</v>
      </c>
      <c r="CW22" s="12">
        <v>269069</v>
      </c>
      <c r="CX22" s="12">
        <v>269069</v>
      </c>
      <c r="CY22" s="12">
        <v>269451</v>
      </c>
      <c r="CZ22" s="12">
        <v>269069</v>
      </c>
      <c r="DA22" s="12">
        <v>269069</v>
      </c>
    </row>
    <row r="23" spans="1:105" s="12" customFormat="1" ht="12.75">
      <c r="A23" s="12" t="s">
        <v>3</v>
      </c>
      <c r="B23" s="12">
        <v>134159</v>
      </c>
      <c r="C23" s="12">
        <v>137624</v>
      </c>
      <c r="D23" s="12">
        <v>136108</v>
      </c>
      <c r="E23" s="12">
        <v>133449</v>
      </c>
      <c r="F23" s="12">
        <v>136264</v>
      </c>
      <c r="G23" s="12">
        <v>140288</v>
      </c>
      <c r="H23" s="12">
        <v>141557</v>
      </c>
      <c r="I23" s="12">
        <v>143256</v>
      </c>
      <c r="J23" s="12">
        <v>139587</v>
      </c>
      <c r="K23" s="12">
        <v>141611</v>
      </c>
      <c r="L23" s="12">
        <v>147133</v>
      </c>
      <c r="M23" s="12">
        <v>139180</v>
      </c>
      <c r="N23" s="12">
        <v>139774</v>
      </c>
      <c r="O23" s="12">
        <v>143422</v>
      </c>
      <c r="P23" s="12">
        <v>139500</v>
      </c>
      <c r="Q23" s="12">
        <v>134336</v>
      </c>
      <c r="R23" s="12">
        <v>137922</v>
      </c>
      <c r="S23" s="12">
        <v>126634</v>
      </c>
      <c r="T23" s="12">
        <v>134524</v>
      </c>
      <c r="U23" s="12">
        <v>133074</v>
      </c>
      <c r="V23" s="12">
        <v>131493</v>
      </c>
      <c r="W23" s="12">
        <v>139401</v>
      </c>
      <c r="X23" s="12">
        <v>125233</v>
      </c>
      <c r="Y23" s="12">
        <v>140988</v>
      </c>
      <c r="Z23" s="12">
        <v>127708</v>
      </c>
      <c r="AA23" s="12">
        <v>147022</v>
      </c>
      <c r="AB23" s="12">
        <v>137420</v>
      </c>
      <c r="AC23" s="12">
        <v>148328</v>
      </c>
      <c r="AD23" s="12">
        <v>143966</v>
      </c>
      <c r="AE23" s="12">
        <v>147033</v>
      </c>
      <c r="AF23" s="12">
        <v>139795</v>
      </c>
      <c r="AG23" s="12">
        <v>157461</v>
      </c>
      <c r="AH23" s="12">
        <v>163721</v>
      </c>
      <c r="AI23" s="12">
        <v>157653</v>
      </c>
      <c r="AJ23" s="12">
        <v>155548</v>
      </c>
      <c r="AK23" s="12">
        <v>50977</v>
      </c>
      <c r="AL23" s="12">
        <v>161311</v>
      </c>
      <c r="AM23" s="12">
        <v>56893</v>
      </c>
      <c r="AN23" s="12">
        <v>66800</v>
      </c>
      <c r="AO23" s="12">
        <v>53775</v>
      </c>
      <c r="AP23" s="12">
        <v>51775</v>
      </c>
      <c r="AQ23" s="12">
        <v>57812</v>
      </c>
      <c r="AR23" s="12">
        <v>59817</v>
      </c>
      <c r="AS23" s="12">
        <v>55964</v>
      </c>
      <c r="AT23" s="12">
        <v>150992</v>
      </c>
      <c r="AU23" s="12">
        <v>141169</v>
      </c>
      <c r="AV23" s="12">
        <v>160874</v>
      </c>
      <c r="AW23" s="12">
        <v>168006</v>
      </c>
      <c r="AX23" s="12">
        <v>159159</v>
      </c>
      <c r="AY23" s="12">
        <v>164994</v>
      </c>
      <c r="AZ23" s="12">
        <v>163811</v>
      </c>
      <c r="BA23" s="12">
        <v>172473</v>
      </c>
      <c r="BB23" s="12">
        <v>167392</v>
      </c>
      <c r="BC23" s="12">
        <v>182530</v>
      </c>
      <c r="BD23" s="12">
        <v>168148</v>
      </c>
      <c r="BE23" s="12">
        <v>189473</v>
      </c>
      <c r="BF23" s="12">
        <v>176472</v>
      </c>
      <c r="BG23" s="12">
        <v>185089</v>
      </c>
      <c r="BH23" s="12">
        <v>183506</v>
      </c>
      <c r="BI23" s="12">
        <v>178593</v>
      </c>
      <c r="BJ23" s="12">
        <v>184714</v>
      </c>
      <c r="BK23" s="12">
        <v>183327</v>
      </c>
      <c r="BL23" s="12">
        <v>185558</v>
      </c>
      <c r="BM23" s="12">
        <v>191533</v>
      </c>
      <c r="BN23" s="12">
        <v>181811</v>
      </c>
      <c r="BO23" s="12">
        <v>198376</v>
      </c>
      <c r="BP23" s="12">
        <v>201244</v>
      </c>
      <c r="BQ23" s="12">
        <v>191367</v>
      </c>
      <c r="BR23" s="12">
        <v>189077</v>
      </c>
      <c r="BS23" s="12">
        <v>199082</v>
      </c>
      <c r="BT23" s="12">
        <v>204782</v>
      </c>
      <c r="BU23" s="12">
        <v>188512</v>
      </c>
      <c r="BV23" s="12">
        <v>204045</v>
      </c>
      <c r="BW23" s="12">
        <v>207551</v>
      </c>
      <c r="BX23" s="12">
        <v>195772</v>
      </c>
      <c r="BY23" s="12">
        <v>185357</v>
      </c>
      <c r="BZ23" s="12">
        <v>204056</v>
      </c>
      <c r="CA23" s="12">
        <v>205737</v>
      </c>
      <c r="CB23" s="12">
        <v>191194</v>
      </c>
      <c r="CC23" s="12">
        <v>186423</v>
      </c>
      <c r="CD23" s="12">
        <v>202352</v>
      </c>
      <c r="CE23" s="12">
        <v>195736</v>
      </c>
      <c r="CF23" s="12">
        <v>160692</v>
      </c>
      <c r="CG23" s="12">
        <v>197245</v>
      </c>
      <c r="CH23" s="12">
        <v>190947</v>
      </c>
      <c r="CI23" s="12">
        <v>190423</v>
      </c>
      <c r="CJ23" s="12">
        <v>184171</v>
      </c>
      <c r="CK23" s="12">
        <v>208029</v>
      </c>
      <c r="CL23" s="12">
        <v>207694</v>
      </c>
      <c r="CM23" s="12">
        <v>228783</v>
      </c>
      <c r="CN23" s="12">
        <v>224611</v>
      </c>
      <c r="CO23" s="12">
        <v>235391</v>
      </c>
      <c r="CP23" s="12">
        <v>231333</v>
      </c>
      <c r="CQ23" s="12">
        <v>215333</v>
      </c>
      <c r="CR23" s="12">
        <v>216054</v>
      </c>
      <c r="CS23" s="12">
        <v>210256</v>
      </c>
      <c r="CT23" s="12">
        <v>216403</v>
      </c>
      <c r="CU23" s="12">
        <v>208602</v>
      </c>
      <c r="CV23" s="12">
        <v>202593</v>
      </c>
      <c r="CW23" s="12">
        <v>214475</v>
      </c>
      <c r="CX23" s="12">
        <v>208891</v>
      </c>
      <c r="CY23" s="12">
        <v>198788</v>
      </c>
      <c r="CZ23" s="12">
        <v>183586</v>
      </c>
      <c r="DA23" s="12">
        <v>206004</v>
      </c>
    </row>
    <row r="24" spans="1:105" s="12" customFormat="1" ht="12.75">
      <c r="A24" s="12" t="s">
        <v>6</v>
      </c>
      <c r="B24" s="12">
        <v>25550</v>
      </c>
      <c r="C24" s="12">
        <v>33509</v>
      </c>
      <c r="D24" s="12">
        <v>31061</v>
      </c>
      <c r="E24" s="12">
        <v>34644</v>
      </c>
      <c r="F24" s="12">
        <v>41487</v>
      </c>
      <c r="G24" s="12">
        <v>36712</v>
      </c>
      <c r="H24" s="12">
        <v>34549</v>
      </c>
      <c r="I24" s="12">
        <v>35269</v>
      </c>
      <c r="J24" s="12">
        <v>34872</v>
      </c>
      <c r="K24" s="12">
        <v>37301</v>
      </c>
      <c r="L24" s="12">
        <v>37762</v>
      </c>
      <c r="M24" s="12">
        <v>38698</v>
      </c>
      <c r="N24" s="12">
        <v>42855</v>
      </c>
      <c r="O24" s="12">
        <v>41829</v>
      </c>
      <c r="P24" s="12">
        <v>51171</v>
      </c>
      <c r="Q24" s="12">
        <v>49478</v>
      </c>
      <c r="R24" s="12">
        <v>52915</v>
      </c>
      <c r="S24" s="12">
        <v>51064</v>
      </c>
      <c r="T24" s="12">
        <v>65224</v>
      </c>
      <c r="U24" s="12">
        <v>60219</v>
      </c>
      <c r="V24" s="12">
        <v>61029</v>
      </c>
      <c r="W24" s="12">
        <v>62621</v>
      </c>
      <c r="X24" s="12">
        <v>53914</v>
      </c>
      <c r="Y24" s="12">
        <v>67840</v>
      </c>
      <c r="Z24" s="12">
        <v>50336</v>
      </c>
      <c r="AA24" s="12">
        <v>62306</v>
      </c>
      <c r="AB24" s="12">
        <v>56132</v>
      </c>
      <c r="AC24" s="12">
        <v>65055</v>
      </c>
      <c r="AD24" s="12">
        <v>53178</v>
      </c>
      <c r="AE24" s="12">
        <v>64612</v>
      </c>
      <c r="AF24" s="12">
        <v>57528</v>
      </c>
      <c r="AG24" s="12">
        <v>65535</v>
      </c>
      <c r="AH24" s="12">
        <v>55224</v>
      </c>
      <c r="AI24" s="12">
        <v>44486</v>
      </c>
      <c r="AJ24" s="12">
        <v>51406</v>
      </c>
      <c r="AK24" s="12">
        <v>156330</v>
      </c>
      <c r="AL24" s="12">
        <v>54432</v>
      </c>
      <c r="AM24" s="12">
        <v>153525</v>
      </c>
      <c r="AN24" s="12">
        <v>160744</v>
      </c>
      <c r="AO24" s="12">
        <v>167654</v>
      </c>
      <c r="AP24" s="12">
        <v>158208</v>
      </c>
      <c r="AQ24" s="12">
        <v>156374</v>
      </c>
      <c r="AR24" s="12">
        <v>170109</v>
      </c>
      <c r="AS24" s="12">
        <v>160816</v>
      </c>
      <c r="AT24" s="12">
        <v>50498</v>
      </c>
      <c r="AU24" s="12">
        <v>59335</v>
      </c>
      <c r="AV24" s="12">
        <v>78239</v>
      </c>
      <c r="AW24" s="12">
        <v>59218</v>
      </c>
      <c r="AX24" s="12">
        <v>61395</v>
      </c>
      <c r="AY24" s="12">
        <v>66579</v>
      </c>
      <c r="AZ24" s="12">
        <v>63979</v>
      </c>
      <c r="BA24" s="12">
        <v>64235</v>
      </c>
      <c r="BB24" s="12">
        <v>54890</v>
      </c>
      <c r="BC24" s="12">
        <v>61546</v>
      </c>
      <c r="BD24" s="12">
        <v>59157</v>
      </c>
      <c r="BE24" s="12">
        <v>67186</v>
      </c>
      <c r="BF24" s="12">
        <v>55635</v>
      </c>
      <c r="BG24" s="12">
        <v>62372</v>
      </c>
      <c r="BH24" s="12">
        <v>53325</v>
      </c>
      <c r="BI24" s="12">
        <v>57461</v>
      </c>
      <c r="BJ24" s="12">
        <v>75578</v>
      </c>
      <c r="BK24" s="12">
        <v>56591</v>
      </c>
      <c r="BL24" s="12">
        <v>53216</v>
      </c>
      <c r="BM24" s="12">
        <v>57910</v>
      </c>
      <c r="BN24" s="12">
        <v>55740</v>
      </c>
      <c r="BO24" s="12">
        <v>63879</v>
      </c>
      <c r="BP24" s="12">
        <v>46837</v>
      </c>
      <c r="BQ24" s="12">
        <v>43798</v>
      </c>
      <c r="BR24" s="12">
        <v>51306</v>
      </c>
      <c r="BS24" s="12">
        <v>55166</v>
      </c>
      <c r="BT24" s="12">
        <v>43111</v>
      </c>
      <c r="BU24" s="12">
        <v>39130</v>
      </c>
      <c r="BV24" s="12">
        <v>48224</v>
      </c>
      <c r="BW24" s="12">
        <v>42855</v>
      </c>
      <c r="BX24" s="12">
        <v>36580</v>
      </c>
      <c r="BY24" s="12">
        <v>47289</v>
      </c>
      <c r="BZ24" s="12">
        <v>56770</v>
      </c>
      <c r="CA24" s="12">
        <v>44523</v>
      </c>
      <c r="CB24" s="12">
        <v>37104</v>
      </c>
      <c r="CC24" s="12">
        <v>50033</v>
      </c>
      <c r="CD24" s="12">
        <v>53764</v>
      </c>
      <c r="CE24" s="12">
        <v>48861</v>
      </c>
      <c r="CF24" s="12">
        <v>45608</v>
      </c>
      <c r="CG24" s="12">
        <v>70403</v>
      </c>
      <c r="CH24" s="12">
        <v>51294</v>
      </c>
      <c r="CI24" s="12">
        <v>49755</v>
      </c>
      <c r="CJ24" s="12">
        <v>50938</v>
      </c>
      <c r="CK24" s="12">
        <v>60898</v>
      </c>
      <c r="CL24" s="12">
        <v>45946</v>
      </c>
      <c r="CM24" s="12">
        <v>36775</v>
      </c>
      <c r="CN24" s="12">
        <v>48361</v>
      </c>
      <c r="CO24" s="12">
        <v>49668</v>
      </c>
      <c r="CP24" s="12">
        <v>41370</v>
      </c>
      <c r="CQ24" s="12">
        <v>46307</v>
      </c>
      <c r="CR24" s="12">
        <v>56560</v>
      </c>
      <c r="CS24" s="12">
        <v>62515</v>
      </c>
      <c r="CT24" s="12">
        <v>51697</v>
      </c>
      <c r="CU24" s="12">
        <v>52462</v>
      </c>
      <c r="CV24" s="12">
        <v>48008</v>
      </c>
      <c r="CW24" s="12">
        <v>53026</v>
      </c>
      <c r="CX24" s="12">
        <v>48138</v>
      </c>
      <c r="CY24" s="12">
        <v>44418</v>
      </c>
      <c r="CZ24" s="12">
        <v>52637</v>
      </c>
      <c r="DA24" s="12">
        <v>65566</v>
      </c>
    </row>
    <row r="25" spans="1:105" s="12" customFormat="1" ht="12.75">
      <c r="A25" s="12" t="s">
        <v>44</v>
      </c>
      <c r="B25" s="12">
        <v>16100</v>
      </c>
      <c r="C25" s="12">
        <v>8888</v>
      </c>
      <c r="D25" s="12">
        <v>9813</v>
      </c>
      <c r="E25" s="12">
        <v>1495</v>
      </c>
      <c r="F25" s="12">
        <v>8688</v>
      </c>
      <c r="G25" s="12">
        <v>7005</v>
      </c>
      <c r="H25" s="12">
        <v>16504</v>
      </c>
      <c r="I25" s="12">
        <v>10850</v>
      </c>
      <c r="J25" s="12">
        <v>11126</v>
      </c>
      <c r="K25" s="12">
        <v>16212</v>
      </c>
      <c r="L25" s="12">
        <v>22294</v>
      </c>
      <c r="M25" s="12">
        <v>22346</v>
      </c>
      <c r="N25" s="12">
        <v>24380</v>
      </c>
      <c r="O25" s="12">
        <v>22846</v>
      </c>
      <c r="P25" s="12">
        <v>23804</v>
      </c>
      <c r="Q25" s="12">
        <v>23694</v>
      </c>
      <c r="R25" s="12">
        <v>28225</v>
      </c>
      <c r="S25" s="12">
        <v>35476</v>
      </c>
      <c r="T25" s="12">
        <v>25675</v>
      </c>
      <c r="U25" s="12">
        <v>19896</v>
      </c>
      <c r="V25" s="12">
        <v>21696</v>
      </c>
      <c r="W25" s="12">
        <v>16908</v>
      </c>
      <c r="X25" s="12">
        <v>30585</v>
      </c>
      <c r="Y25" s="12">
        <v>12016</v>
      </c>
      <c r="Z25" s="12">
        <v>21881</v>
      </c>
      <c r="AA25" s="12">
        <v>16198</v>
      </c>
      <c r="AB25" s="12">
        <v>34008</v>
      </c>
      <c r="AC25" s="12">
        <v>18958</v>
      </c>
      <c r="AD25" s="12">
        <v>5332</v>
      </c>
      <c r="AE25" s="12">
        <v>20162</v>
      </c>
      <c r="AF25" s="12">
        <v>33312</v>
      </c>
      <c r="AG25" s="12">
        <v>19289</v>
      </c>
      <c r="AH25" s="12">
        <v>16305</v>
      </c>
      <c r="AI25" s="12">
        <v>22718</v>
      </c>
      <c r="AJ25" s="12">
        <v>28319</v>
      </c>
      <c r="AK25" s="12">
        <v>17297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</row>
    <row r="26" spans="1:105" s="12" customFormat="1" ht="12.75">
      <c r="A26" s="12" t="s">
        <v>43</v>
      </c>
      <c r="B26" s="12">
        <v>161626</v>
      </c>
      <c r="C26" s="12">
        <v>170159</v>
      </c>
      <c r="D26" s="12">
        <v>170133</v>
      </c>
      <c r="E26" s="12">
        <v>170133</v>
      </c>
      <c r="F26" s="12">
        <v>161626</v>
      </c>
      <c r="G26" s="12">
        <v>161626</v>
      </c>
      <c r="H26" s="12">
        <v>161626</v>
      </c>
      <c r="I26" s="12">
        <v>161626</v>
      </c>
      <c r="J26" s="12">
        <v>178626</v>
      </c>
      <c r="K26" s="12">
        <v>181626</v>
      </c>
      <c r="L26" s="12">
        <v>178811</v>
      </c>
      <c r="M26" s="12">
        <v>178811</v>
      </c>
      <c r="N26" s="12">
        <v>178811</v>
      </c>
      <c r="O26" s="12">
        <v>178811</v>
      </c>
      <c r="P26" s="12">
        <v>178811</v>
      </c>
      <c r="Q26" s="12">
        <v>200000</v>
      </c>
      <c r="R26" s="12">
        <v>200000</v>
      </c>
      <c r="S26" s="12">
        <v>200000</v>
      </c>
      <c r="T26" s="12">
        <v>200000</v>
      </c>
      <c r="U26" s="12">
        <v>200000</v>
      </c>
      <c r="V26" s="12">
        <v>200000</v>
      </c>
      <c r="W26" s="12">
        <v>200000</v>
      </c>
      <c r="X26" s="12">
        <v>200000</v>
      </c>
      <c r="Y26" s="12">
        <v>200000</v>
      </c>
      <c r="Z26" s="12">
        <v>200000</v>
      </c>
      <c r="AA26" s="12">
        <v>200000</v>
      </c>
      <c r="AB26" s="12">
        <v>200000</v>
      </c>
      <c r="AC26" s="12">
        <v>200000</v>
      </c>
      <c r="AD26" s="12">
        <v>200000</v>
      </c>
      <c r="AE26" s="12">
        <v>200000</v>
      </c>
      <c r="AF26" s="12">
        <v>200000</v>
      </c>
      <c r="AG26" s="12">
        <v>200000</v>
      </c>
      <c r="AH26" s="12">
        <v>200000</v>
      </c>
      <c r="AI26" s="12">
        <v>200000</v>
      </c>
      <c r="AJ26" s="12">
        <v>200000</v>
      </c>
      <c r="AK26" s="12">
        <v>200000</v>
      </c>
      <c r="AL26" s="12">
        <v>200000</v>
      </c>
      <c r="AM26" s="12">
        <v>200000</v>
      </c>
      <c r="AN26" s="12">
        <v>200000</v>
      </c>
      <c r="AO26" s="12">
        <v>200000</v>
      </c>
      <c r="AP26" s="12">
        <v>200000</v>
      </c>
      <c r="AQ26" s="12">
        <v>200000</v>
      </c>
      <c r="AR26" s="12">
        <v>200000</v>
      </c>
      <c r="AS26" s="12">
        <v>200000</v>
      </c>
      <c r="AT26" s="12">
        <v>200000</v>
      </c>
      <c r="AU26" s="12">
        <v>200000</v>
      </c>
      <c r="AV26" s="12">
        <v>200000</v>
      </c>
      <c r="AW26" s="12">
        <v>200000</v>
      </c>
      <c r="AX26" s="12">
        <v>200000</v>
      </c>
      <c r="AY26" s="12">
        <v>200000</v>
      </c>
      <c r="AZ26" s="12">
        <v>200000</v>
      </c>
      <c r="BA26" s="12">
        <v>200000</v>
      </c>
      <c r="BB26" s="12">
        <v>200000</v>
      </c>
      <c r="BC26" s="12">
        <v>200000</v>
      </c>
      <c r="BD26" s="12">
        <v>200000</v>
      </c>
      <c r="BE26" s="12">
        <v>200000</v>
      </c>
      <c r="BF26" s="12">
        <v>200000</v>
      </c>
      <c r="BG26" s="12">
        <v>200000</v>
      </c>
      <c r="BH26" s="12">
        <v>200000</v>
      </c>
      <c r="BI26" s="12">
        <v>200000</v>
      </c>
      <c r="BJ26" s="12">
        <v>200000</v>
      </c>
      <c r="BK26" s="12">
        <v>200000</v>
      </c>
      <c r="BL26" s="12">
        <v>200000</v>
      </c>
      <c r="BM26" s="12">
        <v>200000</v>
      </c>
      <c r="BN26" s="12">
        <v>200000</v>
      </c>
      <c r="BO26" s="12">
        <v>200000</v>
      </c>
      <c r="BP26" s="12">
        <v>200000</v>
      </c>
      <c r="BQ26" s="12">
        <v>200000</v>
      </c>
      <c r="BR26" s="12">
        <v>200000</v>
      </c>
      <c r="BS26" s="12">
        <v>200000</v>
      </c>
      <c r="BT26" s="12">
        <v>200000</v>
      </c>
      <c r="BU26" s="12">
        <v>200000</v>
      </c>
      <c r="BV26" s="12">
        <v>200000</v>
      </c>
      <c r="BW26" s="12">
        <v>200000</v>
      </c>
      <c r="BX26" s="12">
        <v>200000</v>
      </c>
      <c r="BY26" s="12">
        <v>200000</v>
      </c>
      <c r="BZ26" s="12">
        <v>200000</v>
      </c>
      <c r="CA26" s="12">
        <v>200000</v>
      </c>
      <c r="CB26" s="12">
        <v>250000</v>
      </c>
      <c r="CC26" s="12">
        <v>250000</v>
      </c>
      <c r="CD26" s="12">
        <v>250000</v>
      </c>
      <c r="CE26" s="12">
        <v>250000</v>
      </c>
      <c r="CF26" s="12">
        <v>250000</v>
      </c>
      <c r="CG26" s="12">
        <v>250000</v>
      </c>
      <c r="CH26" s="12">
        <v>250000</v>
      </c>
      <c r="CI26" s="12">
        <v>250000</v>
      </c>
      <c r="CJ26" s="12">
        <v>250000</v>
      </c>
      <c r="CK26" s="12">
        <v>250000</v>
      </c>
      <c r="CL26" s="12">
        <v>250000</v>
      </c>
      <c r="CM26" s="12">
        <v>250000</v>
      </c>
      <c r="CN26" s="12">
        <v>250000</v>
      </c>
      <c r="CO26" s="12">
        <v>250000</v>
      </c>
      <c r="CP26" s="12">
        <v>250000</v>
      </c>
      <c r="CQ26" s="12">
        <v>250000</v>
      </c>
      <c r="CR26" s="12">
        <v>250000</v>
      </c>
      <c r="CS26" s="12">
        <v>250000</v>
      </c>
      <c r="CT26" s="12">
        <v>250000</v>
      </c>
      <c r="CU26" s="12">
        <v>250000</v>
      </c>
      <c r="CV26" s="12">
        <v>250000</v>
      </c>
      <c r="CW26" s="12">
        <v>250000</v>
      </c>
      <c r="CX26" s="12">
        <v>250000</v>
      </c>
      <c r="CY26" s="12">
        <v>250000</v>
      </c>
      <c r="CZ26" s="12">
        <v>250000</v>
      </c>
      <c r="DA26" s="12">
        <v>250000</v>
      </c>
    </row>
    <row r="27" spans="1:105" s="12" customFormat="1" ht="12.75">
      <c r="A27" s="12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</row>
    <row r="28" spans="1:105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18094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</row>
    <row r="29" spans="1:105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</row>
    <row r="30" spans="1:105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</row>
    <row r="31" spans="2:122" s="12" customFormat="1" ht="12.75">
      <c r="B31" s="12">
        <f>SUM(B23:B30)</f>
        <v>337435</v>
      </c>
      <c r="C31" s="12">
        <f aca="true" t="shared" si="9" ref="C31:AL31">SUM(C23:C30)</f>
        <v>350180</v>
      </c>
      <c r="D31" s="12">
        <f t="shared" si="9"/>
        <v>347115</v>
      </c>
      <c r="E31" s="12">
        <f t="shared" si="9"/>
        <v>339721</v>
      </c>
      <c r="F31" s="12">
        <f t="shared" si="9"/>
        <v>348065</v>
      </c>
      <c r="G31" s="12">
        <f t="shared" si="9"/>
        <v>345631</v>
      </c>
      <c r="H31" s="12">
        <f t="shared" si="9"/>
        <v>354236</v>
      </c>
      <c r="I31" s="12">
        <f t="shared" si="9"/>
        <v>351001</v>
      </c>
      <c r="J31" s="12">
        <f t="shared" si="9"/>
        <v>364211</v>
      </c>
      <c r="K31" s="12">
        <f t="shared" si="9"/>
        <v>376750</v>
      </c>
      <c r="L31" s="12">
        <f t="shared" si="9"/>
        <v>386000</v>
      </c>
      <c r="M31" s="12">
        <f t="shared" si="9"/>
        <v>379035</v>
      </c>
      <c r="N31" s="12">
        <f t="shared" si="9"/>
        <v>385820</v>
      </c>
      <c r="O31" s="12">
        <f t="shared" si="9"/>
        <v>386908</v>
      </c>
      <c r="P31" s="12">
        <f t="shared" si="9"/>
        <v>393286</v>
      </c>
      <c r="Q31" s="12">
        <f t="shared" si="9"/>
        <v>407508</v>
      </c>
      <c r="R31" s="12">
        <f t="shared" si="9"/>
        <v>419062</v>
      </c>
      <c r="S31" s="12">
        <f t="shared" si="9"/>
        <v>413174</v>
      </c>
      <c r="T31" s="12">
        <f t="shared" si="9"/>
        <v>425423</v>
      </c>
      <c r="U31" s="12">
        <f t="shared" si="9"/>
        <v>413189</v>
      </c>
      <c r="V31" s="12">
        <f t="shared" si="9"/>
        <v>414218</v>
      </c>
      <c r="W31" s="12">
        <f t="shared" si="9"/>
        <v>418930</v>
      </c>
      <c r="X31" s="12">
        <f t="shared" si="9"/>
        <v>409732</v>
      </c>
      <c r="Y31" s="12">
        <f t="shared" si="9"/>
        <v>420844</v>
      </c>
      <c r="Z31" s="12">
        <f t="shared" si="9"/>
        <v>399925</v>
      </c>
      <c r="AA31" s="12">
        <f t="shared" si="9"/>
        <v>425526</v>
      </c>
      <c r="AB31" s="12">
        <f t="shared" si="9"/>
        <v>427560</v>
      </c>
      <c r="AC31" s="12">
        <f t="shared" si="9"/>
        <v>432341</v>
      </c>
      <c r="AD31" s="12">
        <f t="shared" si="9"/>
        <v>402476</v>
      </c>
      <c r="AE31" s="12">
        <f t="shared" si="9"/>
        <v>431807</v>
      </c>
      <c r="AF31" s="12">
        <f t="shared" si="9"/>
        <v>430635</v>
      </c>
      <c r="AG31" s="12">
        <f t="shared" si="9"/>
        <v>442285</v>
      </c>
      <c r="AH31" s="12">
        <f t="shared" si="9"/>
        <v>435250</v>
      </c>
      <c r="AI31" s="12">
        <f t="shared" si="9"/>
        <v>424857</v>
      </c>
      <c r="AJ31" s="12">
        <f t="shared" si="9"/>
        <v>435273</v>
      </c>
      <c r="AK31" s="12">
        <f t="shared" si="9"/>
        <v>424604</v>
      </c>
      <c r="AL31" s="12">
        <f t="shared" si="9"/>
        <v>415743</v>
      </c>
      <c r="AM31" s="12">
        <f aca="true" t="shared" si="10" ref="AM31:BR31">SUM(AM23:AM30)</f>
        <v>410418</v>
      </c>
      <c r="AN31" s="12">
        <f t="shared" si="10"/>
        <v>427544</v>
      </c>
      <c r="AO31" s="12">
        <f t="shared" si="10"/>
        <v>421429</v>
      </c>
      <c r="AP31" s="12">
        <f t="shared" si="10"/>
        <v>409983</v>
      </c>
      <c r="AQ31" s="12">
        <f t="shared" si="10"/>
        <v>432280</v>
      </c>
      <c r="AR31" s="12">
        <f t="shared" si="10"/>
        <v>429926</v>
      </c>
      <c r="AS31" s="12">
        <f t="shared" si="10"/>
        <v>416780</v>
      </c>
      <c r="AT31" s="12">
        <f>SUM(AT23:AT30)</f>
        <v>401490</v>
      </c>
      <c r="AU31" s="12">
        <f t="shared" si="10"/>
        <v>400504</v>
      </c>
      <c r="AV31" s="12">
        <f t="shared" si="10"/>
        <v>439113</v>
      </c>
      <c r="AW31" s="12">
        <f t="shared" si="10"/>
        <v>427224</v>
      </c>
      <c r="AX31" s="12">
        <f t="shared" si="10"/>
        <v>420554</v>
      </c>
      <c r="AY31" s="12">
        <f t="shared" si="10"/>
        <v>431573</v>
      </c>
      <c r="AZ31" s="12">
        <f t="shared" si="10"/>
        <v>427790</v>
      </c>
      <c r="BA31" s="12">
        <f t="shared" si="10"/>
        <v>436708</v>
      </c>
      <c r="BB31" s="12">
        <f t="shared" si="10"/>
        <v>422282</v>
      </c>
      <c r="BC31" s="12">
        <f t="shared" si="10"/>
        <v>444076</v>
      </c>
      <c r="BD31" s="12">
        <f t="shared" si="10"/>
        <v>427305</v>
      </c>
      <c r="BE31" s="12">
        <f t="shared" si="10"/>
        <v>456659</v>
      </c>
      <c r="BF31" s="12">
        <f t="shared" si="10"/>
        <v>432107</v>
      </c>
      <c r="BG31" s="12">
        <f t="shared" si="10"/>
        <v>447461</v>
      </c>
      <c r="BH31" s="12">
        <f t="shared" si="10"/>
        <v>436831</v>
      </c>
      <c r="BI31" s="12">
        <f t="shared" si="10"/>
        <v>436054</v>
      </c>
      <c r="BJ31" s="12">
        <f t="shared" si="10"/>
        <v>460292</v>
      </c>
      <c r="BK31" s="12">
        <f t="shared" si="10"/>
        <v>439918</v>
      </c>
      <c r="BL31" s="12">
        <f t="shared" si="10"/>
        <v>438774</v>
      </c>
      <c r="BM31" s="12">
        <f t="shared" si="10"/>
        <v>449443</v>
      </c>
      <c r="BN31" s="12">
        <f t="shared" si="10"/>
        <v>437551</v>
      </c>
      <c r="BO31" s="12">
        <f t="shared" si="10"/>
        <v>462255</v>
      </c>
      <c r="BP31" s="12">
        <f t="shared" si="10"/>
        <v>448081</v>
      </c>
      <c r="BQ31" s="12">
        <f t="shared" si="10"/>
        <v>435165</v>
      </c>
      <c r="BR31" s="12">
        <f t="shared" si="10"/>
        <v>440383</v>
      </c>
      <c r="BS31" s="12">
        <f aca="true" t="shared" si="11" ref="BS31:CX31">SUM(BS23:BS30)</f>
        <v>454248</v>
      </c>
      <c r="BT31" s="12">
        <f t="shared" si="11"/>
        <v>447893</v>
      </c>
      <c r="BU31" s="12">
        <f t="shared" si="11"/>
        <v>427642</v>
      </c>
      <c r="BV31" s="12">
        <f t="shared" si="11"/>
        <v>452269</v>
      </c>
      <c r="BW31" s="12">
        <f t="shared" si="11"/>
        <v>450406</v>
      </c>
      <c r="BX31" s="12">
        <f t="shared" si="11"/>
        <v>432352</v>
      </c>
      <c r="BY31" s="12">
        <f t="shared" si="11"/>
        <v>432646</v>
      </c>
      <c r="BZ31" s="12">
        <f t="shared" si="11"/>
        <v>460826</v>
      </c>
      <c r="CA31" s="12">
        <f t="shared" si="11"/>
        <v>450260</v>
      </c>
      <c r="CB31" s="12">
        <f t="shared" si="11"/>
        <v>478298</v>
      </c>
      <c r="CC31" s="12">
        <f t="shared" si="11"/>
        <v>486456</v>
      </c>
      <c r="CD31" s="12">
        <f t="shared" si="11"/>
        <v>506116</v>
      </c>
      <c r="CE31" s="12">
        <f t="shared" si="11"/>
        <v>494597</v>
      </c>
      <c r="CF31" s="12">
        <f t="shared" si="11"/>
        <v>456300</v>
      </c>
      <c r="CG31" s="12">
        <f t="shared" si="11"/>
        <v>517648</v>
      </c>
      <c r="CH31" s="12">
        <f t="shared" si="11"/>
        <v>492241</v>
      </c>
      <c r="CI31" s="12">
        <f t="shared" si="11"/>
        <v>490178</v>
      </c>
      <c r="CJ31" s="12">
        <f t="shared" si="11"/>
        <v>485109</v>
      </c>
      <c r="CK31" s="12">
        <f t="shared" si="11"/>
        <v>518927</v>
      </c>
      <c r="CL31" s="12">
        <f t="shared" si="11"/>
        <v>503640</v>
      </c>
      <c r="CM31" s="12">
        <f t="shared" si="11"/>
        <v>515558</v>
      </c>
      <c r="CN31" s="12">
        <f t="shared" si="11"/>
        <v>522972</v>
      </c>
      <c r="CO31" s="12">
        <f t="shared" si="11"/>
        <v>535059</v>
      </c>
      <c r="CP31" s="12">
        <f t="shared" si="11"/>
        <v>522703</v>
      </c>
      <c r="CQ31" s="12">
        <f t="shared" si="11"/>
        <v>511640</v>
      </c>
      <c r="CR31" s="12">
        <f t="shared" si="11"/>
        <v>522614</v>
      </c>
      <c r="CS31" s="12">
        <f t="shared" si="11"/>
        <v>522771</v>
      </c>
      <c r="CT31" s="12">
        <f t="shared" si="11"/>
        <v>518100</v>
      </c>
      <c r="CU31" s="12">
        <f t="shared" si="11"/>
        <v>511064</v>
      </c>
      <c r="CV31" s="12">
        <f t="shared" si="11"/>
        <v>500601</v>
      </c>
      <c r="CW31" s="12">
        <f t="shared" si="11"/>
        <v>517501</v>
      </c>
      <c r="CX31" s="12">
        <f t="shared" si="11"/>
        <v>507029</v>
      </c>
      <c r="CY31" s="12">
        <f aca="true" t="shared" si="12" ref="CY31:DR31">SUM(CY23:CY30)</f>
        <v>493206</v>
      </c>
      <c r="CZ31" s="12">
        <f t="shared" si="12"/>
        <v>486223</v>
      </c>
      <c r="DA31" s="12">
        <f>SUM(DA23:DA30)</f>
        <v>521570</v>
      </c>
      <c r="DB31" s="12">
        <f t="shared" si="12"/>
        <v>0</v>
      </c>
      <c r="DC31" s="12">
        <f t="shared" si="12"/>
        <v>0</v>
      </c>
      <c r="DD31" s="12">
        <f t="shared" si="12"/>
        <v>0</v>
      </c>
      <c r="DE31" s="12">
        <f t="shared" si="12"/>
        <v>0</v>
      </c>
      <c r="DF31" s="12">
        <f t="shared" si="12"/>
        <v>0</v>
      </c>
      <c r="DG31" s="12">
        <f t="shared" si="12"/>
        <v>0</v>
      </c>
      <c r="DH31" s="12">
        <f t="shared" si="12"/>
        <v>0</v>
      </c>
      <c r="DI31" s="12">
        <f t="shared" si="12"/>
        <v>0</v>
      </c>
      <c r="DJ31" s="12">
        <f t="shared" si="12"/>
        <v>0</v>
      </c>
      <c r="DK31" s="12">
        <f t="shared" si="12"/>
        <v>0</v>
      </c>
      <c r="DL31" s="12">
        <f t="shared" si="12"/>
        <v>0</v>
      </c>
      <c r="DM31" s="12">
        <f t="shared" si="12"/>
        <v>0</v>
      </c>
      <c r="DN31" s="12">
        <f t="shared" si="12"/>
        <v>0</v>
      </c>
      <c r="DO31" s="12">
        <f t="shared" si="12"/>
        <v>0</v>
      </c>
      <c r="DP31" s="12">
        <f t="shared" si="12"/>
        <v>0</v>
      </c>
      <c r="DQ31" s="12">
        <f t="shared" si="12"/>
        <v>0</v>
      </c>
      <c r="DR31" s="12">
        <f t="shared" si="12"/>
        <v>0</v>
      </c>
    </row>
    <row r="32" s="12" customFormat="1" ht="12.75"/>
    <row r="33" spans="1:129" ht="12.75">
      <c r="A33" s="12" t="s">
        <v>12</v>
      </c>
      <c r="B33" s="12">
        <v>42476</v>
      </c>
      <c r="C33" s="12">
        <v>40772</v>
      </c>
      <c r="D33" s="12">
        <v>45556</v>
      </c>
      <c r="E33" s="12">
        <v>48578</v>
      </c>
      <c r="F33" s="12">
        <v>42384</v>
      </c>
      <c r="G33" s="12">
        <v>39872</v>
      </c>
      <c r="H33" s="12">
        <v>40343</v>
      </c>
      <c r="I33" s="12">
        <v>40636</v>
      </c>
      <c r="J33" s="12">
        <v>35275</v>
      </c>
      <c r="K33" s="12">
        <v>46795</v>
      </c>
      <c r="L33" s="12">
        <v>45284</v>
      </c>
      <c r="M33" s="12">
        <v>49606</v>
      </c>
      <c r="N33" s="12">
        <v>51124</v>
      </c>
      <c r="O33" s="12">
        <v>56083</v>
      </c>
      <c r="P33" s="12">
        <v>55259</v>
      </c>
      <c r="Q33" s="12">
        <v>61393</v>
      </c>
      <c r="R33" s="12">
        <v>62544</v>
      </c>
      <c r="S33" s="12">
        <v>78081</v>
      </c>
      <c r="T33" s="12">
        <v>73355</v>
      </c>
      <c r="U33" s="12">
        <v>73782</v>
      </c>
      <c r="V33" s="12">
        <v>74675</v>
      </c>
      <c r="W33" s="12">
        <v>68400</v>
      </c>
      <c r="X33" s="12">
        <v>76400</v>
      </c>
      <c r="Y33" s="12">
        <v>62134</v>
      </c>
      <c r="Z33" s="12">
        <v>75462</v>
      </c>
      <c r="AA33" s="12">
        <v>68059</v>
      </c>
      <c r="AB33" s="12">
        <v>77369</v>
      </c>
      <c r="AC33" s="12">
        <v>68061</v>
      </c>
      <c r="AD33" s="12">
        <v>75439</v>
      </c>
      <c r="AE33" s="12">
        <v>71928</v>
      </c>
      <c r="AF33" s="12">
        <v>79649</v>
      </c>
      <c r="AG33" s="12">
        <v>64337</v>
      </c>
      <c r="AH33" s="12">
        <v>51925</v>
      </c>
      <c r="AI33" s="12">
        <v>58129</v>
      </c>
      <c r="AJ33" s="12">
        <v>60779</v>
      </c>
      <c r="AK33" s="12">
        <v>62049</v>
      </c>
      <c r="AL33" s="12">
        <v>58988</v>
      </c>
      <c r="AM33" s="12">
        <v>77620</v>
      </c>
      <c r="AN33" s="12">
        <v>66797</v>
      </c>
      <c r="AO33" s="12">
        <v>60660</v>
      </c>
      <c r="AP33" s="12">
        <v>66922</v>
      </c>
      <c r="AQ33" s="12">
        <v>73267</v>
      </c>
      <c r="AR33" s="12">
        <v>66984</v>
      </c>
      <c r="AS33" s="12">
        <v>72247</v>
      </c>
      <c r="AT33" s="12">
        <v>77199</v>
      </c>
      <c r="AU33" s="12">
        <v>93949</v>
      </c>
      <c r="AV33" s="12">
        <v>76357</v>
      </c>
      <c r="AW33" s="12">
        <v>76217</v>
      </c>
      <c r="AX33" s="12">
        <v>81596</v>
      </c>
      <c r="AY33" s="12">
        <v>78514</v>
      </c>
      <c r="AZ33" s="12">
        <v>76974</v>
      </c>
      <c r="BA33" s="12">
        <v>67412</v>
      </c>
      <c r="BB33" s="12">
        <v>74717</v>
      </c>
      <c r="BC33" s="12">
        <v>71039</v>
      </c>
      <c r="BD33" s="12">
        <v>77471</v>
      </c>
      <c r="BE33" s="12">
        <v>64356</v>
      </c>
      <c r="BF33" s="12">
        <v>71880</v>
      </c>
      <c r="BG33" s="12">
        <v>65060</v>
      </c>
      <c r="BH33" s="12">
        <v>71710</v>
      </c>
      <c r="BI33" s="12">
        <v>83836</v>
      </c>
      <c r="BJ33" s="12">
        <v>66522</v>
      </c>
      <c r="BK33" s="12">
        <v>64926</v>
      </c>
      <c r="BL33" s="12">
        <v>68853</v>
      </c>
      <c r="BM33" s="12">
        <v>63681</v>
      </c>
      <c r="BN33" s="12">
        <v>69635</v>
      </c>
      <c r="BO33" s="12">
        <v>52185</v>
      </c>
      <c r="BP33" s="12">
        <v>48399</v>
      </c>
      <c r="BQ33" s="12">
        <v>56185</v>
      </c>
      <c r="BR33" s="12">
        <v>60132</v>
      </c>
      <c r="BS33" s="12">
        <v>48074</v>
      </c>
      <c r="BT33" s="12">
        <v>44387</v>
      </c>
      <c r="BU33" s="12">
        <v>55023</v>
      </c>
      <c r="BV33" s="12">
        <v>48124</v>
      </c>
      <c r="BW33" s="12">
        <v>42013</v>
      </c>
      <c r="BX33" s="12">
        <v>53494</v>
      </c>
      <c r="BY33" s="12">
        <v>64523</v>
      </c>
      <c r="BZ33" s="12">
        <v>50834</v>
      </c>
      <c r="CA33" s="12">
        <v>43893</v>
      </c>
      <c r="CB33" s="12">
        <v>56104</v>
      </c>
      <c r="CC33" s="12">
        <v>62677</v>
      </c>
      <c r="CD33" s="12">
        <v>56019</v>
      </c>
      <c r="CE33" s="12">
        <v>53919</v>
      </c>
      <c r="CF33" s="12">
        <v>81978</v>
      </c>
      <c r="CG33" s="12">
        <v>63553</v>
      </c>
      <c r="CH33" s="12">
        <v>60602</v>
      </c>
      <c r="CI33" s="12">
        <v>64188</v>
      </c>
      <c r="CJ33" s="12">
        <v>71820</v>
      </c>
      <c r="CK33" s="12">
        <v>52015</v>
      </c>
      <c r="CL33" s="12">
        <v>42027</v>
      </c>
      <c r="CM33" s="12">
        <v>52281</v>
      </c>
      <c r="CN33" s="12">
        <v>54848</v>
      </c>
      <c r="CO33" s="12">
        <v>51010</v>
      </c>
      <c r="CP33" s="12">
        <v>57877</v>
      </c>
      <c r="CQ33" s="12">
        <v>67281</v>
      </c>
      <c r="CR33" s="12">
        <v>68810</v>
      </c>
      <c r="CS33" s="12">
        <v>61518</v>
      </c>
      <c r="CT33" s="12">
        <v>63082</v>
      </c>
      <c r="CU33" s="12">
        <v>64418</v>
      </c>
      <c r="CV33" s="12">
        <v>69183</v>
      </c>
      <c r="CW33" s="12">
        <v>67665</v>
      </c>
      <c r="CX33" s="12">
        <v>65412</v>
      </c>
      <c r="CY33" s="12">
        <v>74258</v>
      </c>
      <c r="CZ33" s="12">
        <v>90538</v>
      </c>
      <c r="DA33" s="12">
        <v>79282</v>
      </c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05" s="13" customFormat="1" ht="12.75">
      <c r="A34" s="13" t="s">
        <v>13</v>
      </c>
      <c r="B34" s="13">
        <v>0.061</v>
      </c>
      <c r="C34" s="13">
        <v>0.058</v>
      </c>
      <c r="D34" s="13">
        <v>0.065</v>
      </c>
      <c r="E34" s="13">
        <v>0.069</v>
      </c>
      <c r="F34" s="13">
        <v>0.06</v>
      </c>
      <c r="G34" s="13">
        <v>0.055</v>
      </c>
      <c r="H34" s="13">
        <v>0.056</v>
      </c>
      <c r="I34" s="13">
        <v>0.056</v>
      </c>
      <c r="J34" s="13">
        <v>0.05</v>
      </c>
      <c r="K34" s="13">
        <v>0.063</v>
      </c>
      <c r="L34" s="13">
        <v>0.06</v>
      </c>
      <c r="M34" s="13">
        <v>0.066</v>
      </c>
      <c r="N34" s="13">
        <v>0.068</v>
      </c>
      <c r="O34" s="13">
        <v>0.072</v>
      </c>
      <c r="P34" s="13">
        <v>0.071</v>
      </c>
      <c r="Q34" s="13">
        <v>0.078</v>
      </c>
      <c r="R34" s="13">
        <v>0.08</v>
      </c>
      <c r="S34" s="13">
        <v>0.098</v>
      </c>
      <c r="T34" s="13">
        <v>0.092</v>
      </c>
      <c r="U34" s="13">
        <v>0.093</v>
      </c>
      <c r="V34" s="13">
        <v>0.094</v>
      </c>
      <c r="W34" s="13">
        <v>0.086</v>
      </c>
      <c r="X34" s="13">
        <v>0.096</v>
      </c>
      <c r="Y34" s="13">
        <v>0.078</v>
      </c>
      <c r="Z34" s="13">
        <v>0.095</v>
      </c>
      <c r="AA34" s="13">
        <v>0.082</v>
      </c>
      <c r="AB34" s="13">
        <v>0.093</v>
      </c>
      <c r="AC34" s="13">
        <v>0.082</v>
      </c>
      <c r="AD34" s="13">
        <v>0.091</v>
      </c>
      <c r="AE34" s="13">
        <v>0.085</v>
      </c>
      <c r="AF34" s="13">
        <v>0.095</v>
      </c>
      <c r="AG34" s="13">
        <v>0.076</v>
      </c>
      <c r="AH34" s="13">
        <v>0.062</v>
      </c>
      <c r="AI34" s="13">
        <v>0.068</v>
      </c>
      <c r="AJ34" s="13">
        <v>0.071</v>
      </c>
      <c r="AK34" s="13">
        <v>0.073</v>
      </c>
      <c r="AL34" s="13">
        <v>0.068</v>
      </c>
      <c r="AM34" s="13">
        <v>0.092</v>
      </c>
      <c r="AN34" s="13">
        <v>0.075</v>
      </c>
      <c r="AO34" s="13">
        <v>0.068</v>
      </c>
      <c r="AP34" s="13">
        <v>0.075</v>
      </c>
      <c r="AQ34" s="13">
        <v>0.08</v>
      </c>
      <c r="AR34" s="13">
        <v>0.074</v>
      </c>
      <c r="AS34" s="13">
        <v>0.08</v>
      </c>
      <c r="AT34" s="13">
        <v>0.085</v>
      </c>
      <c r="AU34" s="13">
        <v>0.104</v>
      </c>
      <c r="AV34" s="13">
        <v>0.085</v>
      </c>
      <c r="AW34" s="13">
        <v>0.082</v>
      </c>
      <c r="AX34" s="13">
        <v>0.088</v>
      </c>
      <c r="AY34" s="13">
        <v>0.084</v>
      </c>
      <c r="AZ34" s="13">
        <v>0.083</v>
      </c>
      <c r="BA34" s="13">
        <v>0.072</v>
      </c>
      <c r="BB34" s="13">
        <v>0.08</v>
      </c>
      <c r="BC34" s="13">
        <v>0.071</v>
      </c>
      <c r="BD34" s="13">
        <v>0.077</v>
      </c>
      <c r="BE34" s="13">
        <v>0.064</v>
      </c>
      <c r="BF34" s="13">
        <v>0.072</v>
      </c>
      <c r="BG34" s="13">
        <v>0.065</v>
      </c>
      <c r="BH34" s="13">
        <v>0.07</v>
      </c>
      <c r="BI34" s="13">
        <v>0.082</v>
      </c>
      <c r="BJ34" s="13">
        <v>0.065</v>
      </c>
      <c r="BK34" s="13">
        <v>0.063</v>
      </c>
      <c r="BL34" s="13">
        <v>0.067</v>
      </c>
      <c r="BM34" s="13">
        <v>0.062</v>
      </c>
      <c r="BN34" s="13">
        <v>0.068</v>
      </c>
      <c r="BO34" s="13">
        <v>0.051</v>
      </c>
      <c r="BP34" s="13">
        <v>0.047</v>
      </c>
      <c r="BQ34" s="13">
        <v>0.055</v>
      </c>
      <c r="BR34" s="13">
        <v>0.059</v>
      </c>
      <c r="BS34" s="13">
        <v>0.047</v>
      </c>
      <c r="BT34" s="13">
        <v>0.043</v>
      </c>
      <c r="BU34" s="13">
        <v>0.054</v>
      </c>
      <c r="BV34" s="13">
        <v>0.047</v>
      </c>
      <c r="BW34" s="13">
        <v>0.041</v>
      </c>
      <c r="BX34" s="13">
        <v>0.052</v>
      </c>
      <c r="BY34" s="13">
        <v>0.063</v>
      </c>
      <c r="BZ34" s="13">
        <v>0.05</v>
      </c>
      <c r="CA34" s="13">
        <v>0.043</v>
      </c>
      <c r="CB34" s="13">
        <v>0.055</v>
      </c>
      <c r="CC34" s="13">
        <v>0.061</v>
      </c>
      <c r="CD34" s="13">
        <v>0.055</v>
      </c>
      <c r="CE34" s="13">
        <v>0.053</v>
      </c>
      <c r="CF34" s="13">
        <v>0.08</v>
      </c>
      <c r="CG34" s="13">
        <v>0.062</v>
      </c>
      <c r="CH34" s="13">
        <v>0.059</v>
      </c>
      <c r="CI34" s="13">
        <v>0.063</v>
      </c>
      <c r="CJ34" s="13">
        <v>0.07</v>
      </c>
      <c r="CK34" s="13">
        <v>0.051</v>
      </c>
      <c r="CL34" s="13">
        <v>0.041</v>
      </c>
      <c r="CM34" s="13">
        <v>0.045</v>
      </c>
      <c r="CN34" s="13">
        <v>0.047</v>
      </c>
      <c r="CO34" s="13">
        <v>0.044</v>
      </c>
      <c r="CP34" s="13">
        <v>0.05</v>
      </c>
      <c r="CQ34" s="13">
        <v>0.059</v>
      </c>
      <c r="CR34" s="13">
        <v>0.059</v>
      </c>
      <c r="CS34" s="13">
        <v>0.055</v>
      </c>
      <c r="CT34" s="13">
        <v>0.057</v>
      </c>
      <c r="CU34" s="13">
        <v>0.058</v>
      </c>
      <c r="CV34" s="13">
        <v>0.063</v>
      </c>
      <c r="CW34" s="13">
        <v>0.061</v>
      </c>
      <c r="CX34" s="13">
        <v>0.059</v>
      </c>
      <c r="CY34" s="13">
        <v>0.067</v>
      </c>
      <c r="CZ34" s="13">
        <v>0.082</v>
      </c>
      <c r="DA34" s="13">
        <v>0.072</v>
      </c>
    </row>
    <row r="35" spans="1:129" ht="12.75">
      <c r="A35" s="12" t="s">
        <v>14</v>
      </c>
      <c r="B35" s="12">
        <v>10460</v>
      </c>
      <c r="C35" s="12">
        <v>8203</v>
      </c>
      <c r="D35" s="12">
        <v>11859</v>
      </c>
      <c r="E35" s="12">
        <v>10992</v>
      </c>
      <c r="F35" s="12">
        <v>1345</v>
      </c>
      <c r="G35" s="12">
        <v>13351</v>
      </c>
      <c r="H35" s="12">
        <v>11611</v>
      </c>
      <c r="I35" s="12">
        <v>14070</v>
      </c>
      <c r="J35" s="12">
        <v>11195</v>
      </c>
      <c r="K35" s="12">
        <v>13682</v>
      </c>
      <c r="L35" s="12">
        <v>13580</v>
      </c>
      <c r="M35" s="12">
        <v>17179</v>
      </c>
      <c r="N35" s="12">
        <v>13500</v>
      </c>
      <c r="O35" s="12">
        <v>14785</v>
      </c>
      <c r="P35" s="12">
        <v>15489</v>
      </c>
      <c r="Q35" s="12">
        <v>12463</v>
      </c>
      <c r="R35" s="12">
        <v>11643</v>
      </c>
      <c r="S35" s="12">
        <v>16750</v>
      </c>
      <c r="T35" s="12">
        <v>15287</v>
      </c>
      <c r="U35" s="12">
        <v>11432</v>
      </c>
      <c r="V35" s="12">
        <v>13870</v>
      </c>
      <c r="W35" s="12">
        <v>16673</v>
      </c>
      <c r="X35" s="12">
        <v>15970</v>
      </c>
      <c r="Y35" s="12">
        <v>11646</v>
      </c>
      <c r="Z35" s="12">
        <v>12404</v>
      </c>
      <c r="AA35" s="12">
        <v>16677</v>
      </c>
      <c r="AB35" s="12">
        <v>19854</v>
      </c>
      <c r="AC35" s="12">
        <v>13200</v>
      </c>
      <c r="AD35" s="12">
        <v>14711</v>
      </c>
      <c r="AE35" s="12">
        <v>16555</v>
      </c>
      <c r="AF35" s="12">
        <v>19998</v>
      </c>
      <c r="AG35" s="12">
        <v>13383</v>
      </c>
      <c r="AH35" s="12">
        <v>14249</v>
      </c>
      <c r="AI35" s="12">
        <v>20446</v>
      </c>
      <c r="AJ35" s="12">
        <v>21936</v>
      </c>
      <c r="AK35" s="12">
        <v>14948</v>
      </c>
      <c r="AL35" s="12">
        <v>17048</v>
      </c>
      <c r="AM35" s="12">
        <v>20558</v>
      </c>
      <c r="AN35" s="12">
        <v>13973</v>
      </c>
      <c r="AO35" s="12">
        <v>15177</v>
      </c>
      <c r="AP35" s="12">
        <v>19571</v>
      </c>
      <c r="AQ35" s="12">
        <v>20040</v>
      </c>
      <c r="AR35" s="12">
        <v>13681</v>
      </c>
      <c r="AS35" s="12">
        <v>20189</v>
      </c>
      <c r="AT35" s="12">
        <v>21204</v>
      </c>
      <c r="AU35" s="12">
        <v>20531</v>
      </c>
      <c r="AV35" s="12">
        <v>15617</v>
      </c>
      <c r="AW35" s="12">
        <v>15369</v>
      </c>
      <c r="AX35" s="12">
        <v>20663</v>
      </c>
      <c r="AY35" s="12">
        <v>14859</v>
      </c>
      <c r="AZ35" s="12">
        <v>13273</v>
      </c>
      <c r="BA35" s="12">
        <v>15058</v>
      </c>
      <c r="BB35" s="12">
        <v>17957</v>
      </c>
      <c r="BC35" s="12">
        <v>14068</v>
      </c>
      <c r="BD35" s="12">
        <v>18050</v>
      </c>
      <c r="BE35" s="12">
        <v>13721</v>
      </c>
      <c r="BF35" s="12">
        <v>20825</v>
      </c>
      <c r="BG35" s="12">
        <v>12072</v>
      </c>
      <c r="BH35" s="12">
        <v>15224</v>
      </c>
      <c r="BI35" s="12">
        <v>21787</v>
      </c>
      <c r="BJ35" s="12">
        <v>21637</v>
      </c>
      <c r="BK35" s="12">
        <v>18017</v>
      </c>
      <c r="BL35" s="12">
        <v>15358</v>
      </c>
      <c r="BM35" s="12">
        <v>21905</v>
      </c>
      <c r="BN35" s="12">
        <v>29267</v>
      </c>
      <c r="BO35" s="12">
        <v>20392</v>
      </c>
      <c r="BP35" s="12">
        <v>18868</v>
      </c>
      <c r="BQ35" s="12">
        <v>25459</v>
      </c>
      <c r="BR35" s="12">
        <v>26885</v>
      </c>
      <c r="BS35" s="12">
        <v>18171</v>
      </c>
      <c r="BT35" s="12">
        <v>14972</v>
      </c>
      <c r="BU35" s="12">
        <v>26236</v>
      </c>
      <c r="BV35" s="12">
        <v>16607</v>
      </c>
      <c r="BW35" s="12">
        <v>12087</v>
      </c>
      <c r="BX35" s="12">
        <v>16555</v>
      </c>
      <c r="BY35" s="12">
        <v>21559</v>
      </c>
      <c r="BZ35" s="12">
        <v>15899</v>
      </c>
      <c r="CA35" s="12">
        <v>12587</v>
      </c>
      <c r="CB35" s="12">
        <v>17497</v>
      </c>
      <c r="CC35" s="12">
        <v>21688</v>
      </c>
      <c r="CD35" s="12">
        <v>15971</v>
      </c>
      <c r="CE35" s="12">
        <v>12830</v>
      </c>
      <c r="CF35" s="12">
        <v>21506</v>
      </c>
      <c r="CG35" s="12">
        <v>13564</v>
      </c>
      <c r="CH35" s="12">
        <v>14240</v>
      </c>
      <c r="CI35" s="12">
        <v>17761</v>
      </c>
      <c r="CJ35" s="12">
        <v>22134</v>
      </c>
      <c r="CK35" s="12">
        <v>14710</v>
      </c>
      <c r="CL35" s="12">
        <v>11926</v>
      </c>
      <c r="CM35" s="12">
        <v>16194</v>
      </c>
      <c r="CN35" s="12">
        <v>23069</v>
      </c>
      <c r="CO35" s="12">
        <v>14374</v>
      </c>
      <c r="CP35" s="12">
        <v>11915</v>
      </c>
      <c r="CQ35" s="12">
        <v>14733</v>
      </c>
      <c r="CR35" s="12">
        <v>17470</v>
      </c>
      <c r="CS35" s="12">
        <v>15368</v>
      </c>
      <c r="CT35" s="12">
        <v>12128</v>
      </c>
      <c r="CU35" s="12">
        <v>12125</v>
      </c>
      <c r="CV35" s="12">
        <v>15448</v>
      </c>
      <c r="CW35" s="12">
        <v>11697</v>
      </c>
      <c r="CX35" s="12">
        <v>11537</v>
      </c>
      <c r="CY35" s="12">
        <v>13044</v>
      </c>
      <c r="CZ35" s="12">
        <v>16153</v>
      </c>
      <c r="DA35" s="12">
        <v>12643</v>
      </c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8293</v>
      </c>
      <c r="C36" s="12">
        <v>9193</v>
      </c>
      <c r="D36" s="12">
        <v>7342</v>
      </c>
      <c r="E36" s="12">
        <v>11589</v>
      </c>
      <c r="F36" s="12">
        <v>7693</v>
      </c>
      <c r="G36" s="12">
        <v>8759</v>
      </c>
      <c r="H36" s="12">
        <v>9375</v>
      </c>
      <c r="I36" s="12">
        <v>8145</v>
      </c>
      <c r="J36" s="12">
        <v>7517</v>
      </c>
      <c r="K36" s="12">
        <v>10416</v>
      </c>
      <c r="L36" s="12">
        <v>9376</v>
      </c>
      <c r="M36" s="12">
        <v>11866</v>
      </c>
      <c r="N36" s="12">
        <v>9651</v>
      </c>
      <c r="O36" s="12">
        <v>12904</v>
      </c>
      <c r="P36" s="12">
        <v>15513</v>
      </c>
      <c r="Q36" s="12">
        <v>16156</v>
      </c>
      <c r="R36" s="12">
        <v>15426</v>
      </c>
      <c r="S36" s="12">
        <v>15369</v>
      </c>
      <c r="T36" s="12">
        <v>15572</v>
      </c>
      <c r="U36" s="12">
        <v>13591</v>
      </c>
      <c r="V36" s="12">
        <v>19443</v>
      </c>
      <c r="W36" s="12">
        <v>18939</v>
      </c>
      <c r="X36" s="12">
        <v>20346</v>
      </c>
      <c r="Y36" s="12">
        <v>14415</v>
      </c>
      <c r="Z36" s="12">
        <v>22597</v>
      </c>
      <c r="AA36" s="12">
        <v>14398</v>
      </c>
      <c r="AB36" s="12">
        <v>15213</v>
      </c>
      <c r="AC36" s="12">
        <v>9870</v>
      </c>
      <c r="AD36" s="12">
        <v>19056</v>
      </c>
      <c r="AE36" s="12">
        <v>15730</v>
      </c>
      <c r="AF36" s="12">
        <v>12288</v>
      </c>
      <c r="AG36" s="12">
        <v>10751</v>
      </c>
      <c r="AH36" s="12">
        <v>7524</v>
      </c>
      <c r="AI36" s="12">
        <v>10673</v>
      </c>
      <c r="AJ36" s="12">
        <v>11661</v>
      </c>
      <c r="AK36" s="12">
        <v>11107</v>
      </c>
      <c r="AL36" s="12">
        <v>9333</v>
      </c>
      <c r="AM36" s="12">
        <v>11217</v>
      </c>
      <c r="AN36" s="12">
        <v>12916</v>
      </c>
      <c r="AO36" s="12">
        <v>9911</v>
      </c>
      <c r="AP36" s="12">
        <v>9368</v>
      </c>
      <c r="AQ36" s="12">
        <v>15304</v>
      </c>
      <c r="AR36" s="12">
        <v>10419</v>
      </c>
      <c r="AS36" s="12">
        <v>13785</v>
      </c>
      <c r="AT36" s="12">
        <v>14319</v>
      </c>
      <c r="AU36" s="12">
        <v>17209</v>
      </c>
      <c r="AV36" s="12">
        <v>11213</v>
      </c>
      <c r="AW36" s="12">
        <v>12877</v>
      </c>
      <c r="AX36" s="12">
        <v>12612</v>
      </c>
      <c r="AY36" s="12">
        <v>14004</v>
      </c>
      <c r="AZ36" s="12">
        <v>14979</v>
      </c>
      <c r="BA36" s="12">
        <v>9363</v>
      </c>
      <c r="BB36" s="12">
        <v>14851</v>
      </c>
      <c r="BC36" s="12">
        <v>16109</v>
      </c>
      <c r="BD36" s="12">
        <v>13100</v>
      </c>
      <c r="BE36" s="12">
        <v>10823</v>
      </c>
      <c r="BF36" s="12">
        <v>13957</v>
      </c>
      <c r="BG36" s="12">
        <v>15480</v>
      </c>
      <c r="BH36" s="12">
        <v>12596</v>
      </c>
      <c r="BI36" s="12">
        <v>12967</v>
      </c>
      <c r="BJ36" s="12">
        <v>13701</v>
      </c>
      <c r="BK36" s="12">
        <v>15153</v>
      </c>
      <c r="BL36" s="12">
        <v>20625</v>
      </c>
      <c r="BM36" s="12">
        <v>12941</v>
      </c>
      <c r="BN36" s="12">
        <v>15843</v>
      </c>
      <c r="BO36" s="12">
        <v>14261</v>
      </c>
      <c r="BP36" s="12">
        <v>12247</v>
      </c>
      <c r="BQ36" s="12">
        <v>11581</v>
      </c>
      <c r="BR36" s="12">
        <v>17767</v>
      </c>
      <c r="BS36" s="12">
        <v>13560</v>
      </c>
      <c r="BT36" s="12">
        <v>13311</v>
      </c>
      <c r="BU36" s="12">
        <v>9802</v>
      </c>
      <c r="BV36" s="12">
        <v>14394</v>
      </c>
      <c r="BW36" s="12">
        <v>6872</v>
      </c>
      <c r="BX36" s="12">
        <v>15663</v>
      </c>
      <c r="BY36" s="12">
        <v>19733</v>
      </c>
      <c r="BZ36" s="12">
        <v>11040</v>
      </c>
      <c r="CA36" s="12">
        <v>10181</v>
      </c>
      <c r="CB36" s="12">
        <v>15578</v>
      </c>
      <c r="CC36" s="12">
        <v>17471</v>
      </c>
      <c r="CD36" s="12">
        <v>15412</v>
      </c>
      <c r="CE36" s="12">
        <v>14030</v>
      </c>
      <c r="CF36" s="12">
        <v>21386</v>
      </c>
      <c r="CG36" s="12">
        <v>16636</v>
      </c>
      <c r="CH36" s="12">
        <v>13663</v>
      </c>
      <c r="CI36" s="12">
        <v>16130</v>
      </c>
      <c r="CJ36" s="12">
        <v>13954</v>
      </c>
      <c r="CK36" s="12">
        <v>12044</v>
      </c>
      <c r="CL36" s="12">
        <v>11121</v>
      </c>
      <c r="CM36" s="12">
        <v>12922</v>
      </c>
      <c r="CN36" s="12">
        <v>13205</v>
      </c>
      <c r="CO36" s="12">
        <v>11730</v>
      </c>
      <c r="CP36" s="12">
        <v>8165</v>
      </c>
      <c r="CQ36" s="12">
        <v>10227</v>
      </c>
      <c r="CR36" s="12">
        <v>12999</v>
      </c>
      <c r="CS36" s="12">
        <v>14645</v>
      </c>
      <c r="CT36" s="12">
        <v>11185</v>
      </c>
      <c r="CU36" s="12">
        <v>11225</v>
      </c>
      <c r="CV36" s="12">
        <v>13418</v>
      </c>
      <c r="CW36" s="12">
        <v>12859</v>
      </c>
      <c r="CX36" s="12">
        <v>16284</v>
      </c>
      <c r="CY36" s="12">
        <v>15040</v>
      </c>
      <c r="CZ36" s="12">
        <v>21422</v>
      </c>
      <c r="DA36" s="12">
        <v>18357</v>
      </c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5823</v>
      </c>
      <c r="C37" s="12">
        <v>3993</v>
      </c>
      <c r="D37" s="12">
        <v>5673</v>
      </c>
      <c r="E37" s="12">
        <v>2886</v>
      </c>
      <c r="F37" s="12">
        <v>5324</v>
      </c>
      <c r="G37" s="12">
        <v>5332</v>
      </c>
      <c r="H37" s="12">
        <v>5358</v>
      </c>
      <c r="I37" s="12">
        <v>5460</v>
      </c>
      <c r="J37" s="12">
        <v>4112</v>
      </c>
      <c r="K37" s="12">
        <v>4661</v>
      </c>
      <c r="L37" s="12">
        <v>5067</v>
      </c>
      <c r="M37" s="12">
        <v>2209</v>
      </c>
      <c r="N37" s="12">
        <v>8719</v>
      </c>
      <c r="O37" s="12">
        <v>7251</v>
      </c>
      <c r="P37" s="12">
        <v>10502</v>
      </c>
      <c r="Q37" s="12">
        <v>14013</v>
      </c>
      <c r="R37" s="12">
        <v>11959</v>
      </c>
      <c r="S37" s="12">
        <v>14565</v>
      </c>
      <c r="T37" s="12">
        <v>10461</v>
      </c>
      <c r="U37" s="12">
        <v>13821</v>
      </c>
      <c r="V37" s="12">
        <v>12004</v>
      </c>
      <c r="W37" s="12">
        <v>9763</v>
      </c>
      <c r="X37" s="12">
        <v>13442</v>
      </c>
      <c r="Y37" s="12">
        <v>11971</v>
      </c>
      <c r="Z37" s="12">
        <v>1067</v>
      </c>
      <c r="AA37" s="12">
        <v>9011</v>
      </c>
      <c r="AB37" s="12">
        <v>9143</v>
      </c>
      <c r="AC37" s="12">
        <v>5156</v>
      </c>
      <c r="AD37" s="12">
        <v>5981</v>
      </c>
      <c r="AE37" s="12">
        <v>6256</v>
      </c>
      <c r="AF37" s="12">
        <v>6935</v>
      </c>
      <c r="AG37" s="12">
        <v>4072</v>
      </c>
      <c r="AH37" s="12">
        <v>4964</v>
      </c>
      <c r="AI37" s="12">
        <v>3297</v>
      </c>
      <c r="AJ37" s="12">
        <v>2808</v>
      </c>
      <c r="AK37" s="12">
        <v>8755</v>
      </c>
      <c r="AL37" s="12">
        <v>10845</v>
      </c>
      <c r="AM37" s="12">
        <v>10389</v>
      </c>
      <c r="AN37" s="12">
        <v>7334</v>
      </c>
      <c r="AO37" s="12">
        <v>7289</v>
      </c>
      <c r="AP37" s="12">
        <v>7550</v>
      </c>
      <c r="AQ37" s="12">
        <v>5234</v>
      </c>
      <c r="AR37" s="12">
        <v>4334</v>
      </c>
      <c r="AS37" s="12">
        <v>5973</v>
      </c>
      <c r="AT37" s="12">
        <v>10468</v>
      </c>
      <c r="AU37" s="12">
        <v>12315</v>
      </c>
      <c r="AV37" s="12">
        <v>10781</v>
      </c>
      <c r="AW37" s="12">
        <v>11000</v>
      </c>
      <c r="AX37" s="12">
        <v>9653</v>
      </c>
      <c r="AY37" s="12">
        <v>12086</v>
      </c>
      <c r="AZ37" s="12">
        <v>10569</v>
      </c>
      <c r="BA37" s="12">
        <v>14724</v>
      </c>
      <c r="BB37" s="12">
        <v>10749</v>
      </c>
      <c r="BC37" s="12">
        <v>7376</v>
      </c>
      <c r="BD37" s="12">
        <v>10441</v>
      </c>
      <c r="BE37" s="12">
        <v>13467</v>
      </c>
      <c r="BF37" s="12">
        <v>11585</v>
      </c>
      <c r="BG37" s="12">
        <v>11662</v>
      </c>
      <c r="BH37" s="12">
        <v>14219</v>
      </c>
      <c r="BI37" s="12">
        <v>13824</v>
      </c>
      <c r="BJ37" s="12">
        <v>14123</v>
      </c>
      <c r="BK37" s="12">
        <v>9717</v>
      </c>
      <c r="BL37" s="12">
        <v>12216</v>
      </c>
      <c r="BM37" s="12">
        <v>10279</v>
      </c>
      <c r="BN37" s="12">
        <v>10119</v>
      </c>
      <c r="BO37" s="12">
        <v>6639</v>
      </c>
      <c r="BP37" s="12">
        <v>6517</v>
      </c>
      <c r="BQ37" s="12">
        <v>9996</v>
      </c>
      <c r="BR37" s="12">
        <v>6064</v>
      </c>
      <c r="BS37" s="12">
        <v>7218</v>
      </c>
      <c r="BT37" s="12">
        <v>6729</v>
      </c>
      <c r="BU37" s="12">
        <v>10623</v>
      </c>
      <c r="BV37" s="12">
        <v>5826</v>
      </c>
      <c r="BW37" s="12">
        <v>11968</v>
      </c>
      <c r="BX37" s="12">
        <v>6648</v>
      </c>
      <c r="BY37" s="12">
        <v>7770</v>
      </c>
      <c r="BZ37" s="12">
        <v>5507</v>
      </c>
      <c r="CA37" s="12">
        <v>8914</v>
      </c>
      <c r="CB37" s="12">
        <v>5504</v>
      </c>
      <c r="CC37" s="12">
        <v>7543</v>
      </c>
      <c r="CD37" s="12">
        <v>4467</v>
      </c>
      <c r="CE37" s="12">
        <v>4551</v>
      </c>
      <c r="CF37" s="12">
        <v>11967</v>
      </c>
      <c r="CG37" s="12">
        <v>5804</v>
      </c>
      <c r="CH37" s="12">
        <v>6838</v>
      </c>
      <c r="CI37" s="12">
        <v>8205</v>
      </c>
      <c r="CJ37" s="12">
        <v>11784</v>
      </c>
      <c r="CK37" s="12">
        <v>5492</v>
      </c>
      <c r="CL37" s="12">
        <v>6203</v>
      </c>
      <c r="CM37" s="12">
        <v>11156</v>
      </c>
      <c r="CN37" s="12">
        <v>10475</v>
      </c>
      <c r="CO37" s="12">
        <v>5591</v>
      </c>
      <c r="CP37" s="12">
        <v>12519</v>
      </c>
      <c r="CQ37" s="12">
        <v>13245</v>
      </c>
      <c r="CR37" s="12">
        <v>7200</v>
      </c>
      <c r="CS37" s="12">
        <v>11192</v>
      </c>
      <c r="CT37" s="12">
        <v>14439</v>
      </c>
      <c r="CU37" s="12">
        <v>15508</v>
      </c>
      <c r="CV37" s="12">
        <v>7457</v>
      </c>
      <c r="CW37" s="12">
        <v>13344</v>
      </c>
      <c r="CX37" s="12">
        <v>8684</v>
      </c>
      <c r="CY37" s="12">
        <v>12979</v>
      </c>
      <c r="CZ37" s="12">
        <v>15684</v>
      </c>
      <c r="DA37" s="12">
        <v>9875</v>
      </c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11503</v>
      </c>
      <c r="C38" s="12">
        <v>7469</v>
      </c>
      <c r="D38" s="12">
        <v>11201</v>
      </c>
      <c r="E38" s="12">
        <v>8150</v>
      </c>
      <c r="F38" s="12">
        <v>7703</v>
      </c>
      <c r="G38" s="12">
        <v>7378</v>
      </c>
      <c r="H38" s="12">
        <v>6047</v>
      </c>
      <c r="I38" s="12">
        <v>9972</v>
      </c>
      <c r="J38" s="12">
        <v>6783</v>
      </c>
      <c r="K38" s="12">
        <v>14338</v>
      </c>
      <c r="L38" s="12">
        <v>12913</v>
      </c>
      <c r="M38" s="12">
        <v>11394</v>
      </c>
      <c r="N38" s="12">
        <v>7780</v>
      </c>
      <c r="O38" s="12">
        <v>10118</v>
      </c>
      <c r="P38" s="12">
        <v>7718</v>
      </c>
      <c r="Q38" s="12">
        <v>11595</v>
      </c>
      <c r="R38" s="12">
        <v>10605</v>
      </c>
      <c r="S38" s="12">
        <v>20967</v>
      </c>
      <c r="T38" s="12">
        <v>22731</v>
      </c>
      <c r="U38" s="12">
        <v>14718</v>
      </c>
      <c r="V38" s="12">
        <v>16288</v>
      </c>
      <c r="W38" s="12">
        <v>11509</v>
      </c>
      <c r="X38" s="12">
        <v>14194</v>
      </c>
      <c r="Y38" s="12">
        <v>13828</v>
      </c>
      <c r="Z38" s="12">
        <v>17554</v>
      </c>
      <c r="AA38" s="12">
        <v>16469</v>
      </c>
      <c r="AB38" s="12">
        <v>20305</v>
      </c>
      <c r="AC38" s="12">
        <v>25481</v>
      </c>
      <c r="AD38" s="12">
        <v>20520</v>
      </c>
      <c r="AE38" s="12">
        <v>21290</v>
      </c>
      <c r="AF38" s="12">
        <v>19523</v>
      </c>
      <c r="AG38" s="12">
        <v>17159</v>
      </c>
      <c r="AH38" s="12">
        <v>18601</v>
      </c>
      <c r="AI38" s="12">
        <v>16920</v>
      </c>
      <c r="AJ38" s="12">
        <v>15702</v>
      </c>
      <c r="AK38" s="12">
        <v>16509</v>
      </c>
      <c r="AL38" s="12">
        <v>14555</v>
      </c>
      <c r="AM38" s="12">
        <v>26106</v>
      </c>
      <c r="AN38" s="12">
        <v>20371</v>
      </c>
      <c r="AO38" s="12">
        <v>18377</v>
      </c>
      <c r="AP38" s="12">
        <v>23666</v>
      </c>
      <c r="AQ38" s="12">
        <v>21449</v>
      </c>
      <c r="AR38" s="12">
        <v>20970</v>
      </c>
      <c r="AS38" s="12">
        <v>24060</v>
      </c>
      <c r="AT38" s="12">
        <v>18030</v>
      </c>
      <c r="AU38" s="12">
        <v>21021</v>
      </c>
      <c r="AV38" s="12">
        <v>21941</v>
      </c>
      <c r="AW38" s="12">
        <v>17182</v>
      </c>
      <c r="AX38" s="12">
        <v>25526</v>
      </c>
      <c r="AY38" s="12">
        <v>26192</v>
      </c>
      <c r="AZ38" s="12">
        <v>27281</v>
      </c>
      <c r="BA38" s="12">
        <v>18965</v>
      </c>
      <c r="BB38" s="12">
        <v>19010</v>
      </c>
      <c r="BC38" s="12">
        <v>23714</v>
      </c>
      <c r="BD38" s="12">
        <v>25876</v>
      </c>
      <c r="BE38" s="12">
        <v>19397</v>
      </c>
      <c r="BF38" s="12">
        <v>21426</v>
      </c>
      <c r="BG38" s="12">
        <v>21735</v>
      </c>
      <c r="BH38" s="12">
        <v>17249</v>
      </c>
      <c r="BI38" s="12">
        <v>21361</v>
      </c>
      <c r="BJ38" s="12">
        <v>11482</v>
      </c>
      <c r="BK38" s="12">
        <v>9702</v>
      </c>
      <c r="BL38" s="12">
        <v>7652</v>
      </c>
      <c r="BM38" s="12">
        <v>5572</v>
      </c>
      <c r="BN38" s="12">
        <v>5595</v>
      </c>
      <c r="BO38" s="12">
        <v>5474</v>
      </c>
      <c r="BP38" s="12">
        <v>5500</v>
      </c>
      <c r="BQ38" s="12">
        <v>4023</v>
      </c>
      <c r="BR38" s="12">
        <v>4331</v>
      </c>
      <c r="BS38" s="12">
        <v>4429</v>
      </c>
      <c r="BT38" s="12">
        <v>5086</v>
      </c>
      <c r="BU38" s="12">
        <v>1232</v>
      </c>
      <c r="BV38" s="12">
        <v>6005</v>
      </c>
      <c r="BW38" s="12">
        <v>6689</v>
      </c>
      <c r="BX38" s="12">
        <v>10124</v>
      </c>
      <c r="BY38" s="12">
        <v>10820</v>
      </c>
      <c r="BZ38" s="12">
        <v>11112</v>
      </c>
      <c r="CA38" s="12">
        <v>7688</v>
      </c>
      <c r="CB38" s="12">
        <v>12594</v>
      </c>
      <c r="CC38" s="12">
        <v>12946</v>
      </c>
      <c r="CD38" s="12">
        <v>10971</v>
      </c>
      <c r="CE38" s="12">
        <v>14661</v>
      </c>
      <c r="CF38" s="12">
        <v>18671</v>
      </c>
      <c r="CG38" s="12">
        <v>18649</v>
      </c>
      <c r="CH38" s="12">
        <v>14758</v>
      </c>
      <c r="CI38" s="12">
        <v>9906</v>
      </c>
      <c r="CJ38" s="12">
        <v>7807</v>
      </c>
      <c r="CK38" s="12">
        <v>7621</v>
      </c>
      <c r="CL38" s="12">
        <v>7449</v>
      </c>
      <c r="CM38" s="12">
        <v>6626</v>
      </c>
      <c r="CN38" s="12">
        <v>3028</v>
      </c>
      <c r="CO38" s="12">
        <v>14447</v>
      </c>
      <c r="CP38" s="12">
        <v>11315</v>
      </c>
      <c r="CQ38" s="12">
        <v>15706</v>
      </c>
      <c r="CR38" s="12">
        <v>20549</v>
      </c>
      <c r="CS38" s="12">
        <v>18265</v>
      </c>
      <c r="CT38" s="12">
        <v>16650</v>
      </c>
      <c r="CU38" s="12">
        <v>17771</v>
      </c>
      <c r="CV38" s="12">
        <v>24406</v>
      </c>
      <c r="CW38" s="12">
        <v>13318</v>
      </c>
      <c r="CX38" s="12">
        <v>17177</v>
      </c>
      <c r="CY38" s="12">
        <v>20738</v>
      </c>
      <c r="CZ38" s="12">
        <v>21810</v>
      </c>
      <c r="DA38" s="12">
        <v>20394</v>
      </c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6397</v>
      </c>
      <c r="C39" s="12">
        <v>11914</v>
      </c>
      <c r="D39" s="12">
        <v>9482</v>
      </c>
      <c r="E39" s="12">
        <v>14961</v>
      </c>
      <c r="F39" s="12">
        <v>8619</v>
      </c>
      <c r="G39" s="12">
        <v>5053</v>
      </c>
      <c r="H39" s="12">
        <v>7953</v>
      </c>
      <c r="I39" s="12">
        <v>3085</v>
      </c>
      <c r="J39" s="12">
        <v>5702</v>
      </c>
      <c r="K39" s="12">
        <v>3751</v>
      </c>
      <c r="L39" s="12">
        <v>4464</v>
      </c>
      <c r="M39" s="12">
        <v>7035</v>
      </c>
      <c r="N39" s="12">
        <v>11552</v>
      </c>
      <c r="O39" s="12">
        <v>11115</v>
      </c>
      <c r="P39" s="12">
        <v>6108</v>
      </c>
      <c r="Q39" s="12">
        <v>7166</v>
      </c>
      <c r="R39" s="12">
        <v>12976</v>
      </c>
      <c r="S39" s="12">
        <v>10454</v>
      </c>
      <c r="T39" s="12">
        <v>9362</v>
      </c>
      <c r="U39" s="12">
        <v>20276</v>
      </c>
      <c r="V39" s="12">
        <v>13114</v>
      </c>
      <c r="W39" s="12">
        <v>11598</v>
      </c>
      <c r="X39" s="12">
        <v>12490</v>
      </c>
      <c r="Y39" s="12">
        <v>10356</v>
      </c>
      <c r="Z39" s="12">
        <v>12337</v>
      </c>
      <c r="AA39" s="12">
        <v>11579</v>
      </c>
      <c r="AB39" s="12">
        <v>12921</v>
      </c>
      <c r="AC39" s="12">
        <v>14433</v>
      </c>
      <c r="AD39" s="12">
        <v>15258</v>
      </c>
      <c r="AE39" s="12">
        <v>12195</v>
      </c>
      <c r="AF39" s="12">
        <v>20994</v>
      </c>
      <c r="AG39" s="12">
        <v>19106</v>
      </c>
      <c r="AH39" s="12">
        <v>6736</v>
      </c>
      <c r="AI39" s="12">
        <v>6917</v>
      </c>
      <c r="AJ39" s="12">
        <v>8815</v>
      </c>
      <c r="AK39" s="12">
        <v>10730</v>
      </c>
      <c r="AL39" s="12">
        <v>7207</v>
      </c>
      <c r="AM39" s="12">
        <v>9350</v>
      </c>
      <c r="AN39" s="12">
        <v>12202</v>
      </c>
      <c r="AO39" s="12">
        <v>9907</v>
      </c>
      <c r="AP39" s="12">
        <v>6767</v>
      </c>
      <c r="AQ39" s="12">
        <v>11240</v>
      </c>
      <c r="AR39" s="12">
        <v>17580</v>
      </c>
      <c r="AS39" s="12">
        <v>8239</v>
      </c>
      <c r="AT39" s="12">
        <v>13179</v>
      </c>
      <c r="AU39" s="12">
        <v>22872</v>
      </c>
      <c r="AV39" s="12">
        <v>16805</v>
      </c>
      <c r="AW39" s="12">
        <v>19790</v>
      </c>
      <c r="AX39" s="12">
        <v>13141</v>
      </c>
      <c r="AY39" s="12">
        <v>11373</v>
      </c>
      <c r="AZ39" s="12">
        <v>10872</v>
      </c>
      <c r="BA39" s="12">
        <v>9302</v>
      </c>
      <c r="BB39" s="12">
        <v>12150</v>
      </c>
      <c r="BC39" s="12">
        <v>9773</v>
      </c>
      <c r="BD39" s="12">
        <v>10005</v>
      </c>
      <c r="BE39" s="12">
        <v>6947</v>
      </c>
      <c r="BF39" s="12">
        <v>4088</v>
      </c>
      <c r="BG39" s="12">
        <v>4110</v>
      </c>
      <c r="BH39" s="12">
        <v>12422</v>
      </c>
      <c r="BI39" s="12">
        <v>13897</v>
      </c>
      <c r="BJ39" s="12">
        <v>5580</v>
      </c>
      <c r="BK39" s="12">
        <v>12337</v>
      </c>
      <c r="BL39" s="12">
        <v>13002</v>
      </c>
      <c r="BM39" s="12">
        <v>12983</v>
      </c>
      <c r="BN39" s="12">
        <v>8811</v>
      </c>
      <c r="BO39" s="12">
        <v>5419</v>
      </c>
      <c r="BP39" s="12">
        <v>5266</v>
      </c>
      <c r="BQ39" s="12">
        <v>5128</v>
      </c>
      <c r="BR39" s="12">
        <v>5086</v>
      </c>
      <c r="BS39" s="12">
        <v>4697</v>
      </c>
      <c r="BT39" s="12">
        <v>4289</v>
      </c>
      <c r="BU39" s="12">
        <v>7130</v>
      </c>
      <c r="BV39" s="12">
        <v>5291</v>
      </c>
      <c r="BW39" s="12">
        <v>4396</v>
      </c>
      <c r="BX39" s="12">
        <v>4504</v>
      </c>
      <c r="BY39" s="12">
        <v>4641</v>
      </c>
      <c r="BZ39" s="12">
        <v>7276</v>
      </c>
      <c r="CA39" s="12">
        <v>4523</v>
      </c>
      <c r="CB39" s="12">
        <v>4931</v>
      </c>
      <c r="CC39" s="12">
        <v>3028</v>
      </c>
      <c r="CD39" s="12">
        <v>9198</v>
      </c>
      <c r="CE39" s="12">
        <v>7847</v>
      </c>
      <c r="CF39" s="12">
        <v>8448</v>
      </c>
      <c r="CG39" s="12">
        <v>8901</v>
      </c>
      <c r="CH39" s="12">
        <v>11103</v>
      </c>
      <c r="CI39" s="12">
        <v>12187</v>
      </c>
      <c r="CJ39" s="12">
        <v>16140</v>
      </c>
      <c r="CK39" s="12">
        <v>12147</v>
      </c>
      <c r="CL39" s="12">
        <v>5328</v>
      </c>
      <c r="CM39" s="12">
        <v>5383</v>
      </c>
      <c r="CN39" s="12">
        <v>5072</v>
      </c>
      <c r="CO39" s="12">
        <v>4867</v>
      </c>
      <c r="CP39" s="12">
        <v>13964</v>
      </c>
      <c r="CQ39" s="12">
        <v>13371</v>
      </c>
      <c r="CR39" s="12">
        <v>10592</v>
      </c>
      <c r="CS39" s="12">
        <v>2047</v>
      </c>
      <c r="CT39" s="12">
        <v>8679</v>
      </c>
      <c r="CU39" s="12">
        <v>7790</v>
      </c>
      <c r="CV39" s="12">
        <v>8454</v>
      </c>
      <c r="CW39" s="12">
        <v>16447</v>
      </c>
      <c r="CX39" s="12">
        <v>11730</v>
      </c>
      <c r="CY39" s="12">
        <v>12457</v>
      </c>
      <c r="CZ39" s="12">
        <v>15470</v>
      </c>
      <c r="DA39" s="12">
        <v>18012</v>
      </c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0" ht="12.75">
      <c r="V40" s="12"/>
    </row>
    <row r="41" spans="1:105" s="1" customFormat="1" ht="12.75">
      <c r="A41" s="1" t="s">
        <v>19</v>
      </c>
      <c r="B41" s="1">
        <v>194</v>
      </c>
      <c r="C41" s="1">
        <v>195</v>
      </c>
      <c r="D41" s="1">
        <v>194</v>
      </c>
      <c r="E41" s="1">
        <v>193</v>
      </c>
      <c r="F41" s="1">
        <v>193</v>
      </c>
      <c r="G41" s="1">
        <v>194</v>
      </c>
      <c r="H41" s="1">
        <v>194</v>
      </c>
      <c r="I41" s="1">
        <v>194</v>
      </c>
      <c r="J41" s="1">
        <v>194</v>
      </c>
      <c r="K41" s="1">
        <v>194</v>
      </c>
      <c r="L41" s="1">
        <v>194</v>
      </c>
      <c r="M41" s="1">
        <v>194</v>
      </c>
      <c r="N41" s="1">
        <v>194</v>
      </c>
      <c r="O41" s="1">
        <v>194</v>
      </c>
      <c r="P41" s="1">
        <v>194</v>
      </c>
      <c r="Q41" s="1">
        <v>194</v>
      </c>
      <c r="R41" s="1">
        <v>194</v>
      </c>
      <c r="S41" s="1">
        <v>194</v>
      </c>
      <c r="T41" s="1">
        <v>194</v>
      </c>
      <c r="U41" s="1">
        <v>194</v>
      </c>
      <c r="V41" s="1">
        <v>194</v>
      </c>
      <c r="W41" s="1">
        <v>194</v>
      </c>
      <c r="X41" s="1">
        <v>194</v>
      </c>
      <c r="Y41" s="1">
        <v>194</v>
      </c>
      <c r="Z41" s="1">
        <v>194</v>
      </c>
      <c r="AA41" s="1">
        <v>194</v>
      </c>
      <c r="AB41" s="1">
        <v>194</v>
      </c>
      <c r="AC41" s="1">
        <v>194</v>
      </c>
      <c r="AD41" s="1">
        <v>194</v>
      </c>
      <c r="AE41" s="1">
        <v>194</v>
      </c>
      <c r="AF41" s="1">
        <v>194</v>
      </c>
      <c r="AG41" s="1">
        <v>194</v>
      </c>
      <c r="AH41" s="1">
        <v>194</v>
      </c>
      <c r="AI41" s="1">
        <v>194</v>
      </c>
      <c r="AJ41" s="1">
        <v>194</v>
      </c>
      <c r="AK41" s="1">
        <v>194</v>
      </c>
      <c r="AL41" s="1">
        <v>194</v>
      </c>
      <c r="AM41" s="1">
        <v>198</v>
      </c>
      <c r="AN41" s="1">
        <v>198</v>
      </c>
      <c r="AO41" s="1">
        <v>198</v>
      </c>
      <c r="AP41" s="1">
        <v>198</v>
      </c>
      <c r="AQ41" s="1">
        <v>198</v>
      </c>
      <c r="AR41" s="1">
        <v>198</v>
      </c>
      <c r="AS41" s="1">
        <v>198</v>
      </c>
      <c r="AT41" s="1">
        <v>198</v>
      </c>
      <c r="AU41" s="1">
        <v>198</v>
      </c>
      <c r="AV41" s="1">
        <v>198</v>
      </c>
      <c r="AW41" s="1">
        <v>196</v>
      </c>
      <c r="AX41" s="1">
        <v>196</v>
      </c>
      <c r="AY41" s="1">
        <v>196</v>
      </c>
      <c r="AZ41" s="1">
        <v>196</v>
      </c>
      <c r="BA41" s="1">
        <v>196</v>
      </c>
      <c r="BB41" s="1">
        <v>196</v>
      </c>
      <c r="BC41" s="1">
        <v>201</v>
      </c>
      <c r="BD41" s="1">
        <v>201</v>
      </c>
      <c r="BE41" s="1">
        <v>201</v>
      </c>
      <c r="BF41" s="1">
        <v>201</v>
      </c>
      <c r="BG41" s="1">
        <v>201</v>
      </c>
      <c r="BH41" s="1">
        <v>201</v>
      </c>
      <c r="BI41" s="1">
        <v>201</v>
      </c>
      <c r="BJ41" s="1">
        <v>201</v>
      </c>
      <c r="BK41" s="1">
        <v>201</v>
      </c>
      <c r="BL41" s="1">
        <v>201</v>
      </c>
      <c r="BM41" s="1">
        <v>201</v>
      </c>
      <c r="BN41" s="1">
        <v>201</v>
      </c>
      <c r="BO41" s="1">
        <v>201</v>
      </c>
      <c r="BP41" s="1">
        <v>201</v>
      </c>
      <c r="BQ41" s="1">
        <v>201</v>
      </c>
      <c r="BR41" s="1">
        <v>201</v>
      </c>
      <c r="BS41" s="1">
        <v>201</v>
      </c>
      <c r="BT41" s="1">
        <v>201</v>
      </c>
      <c r="BU41" s="1">
        <v>201</v>
      </c>
      <c r="BV41" s="1">
        <v>201</v>
      </c>
      <c r="BW41" s="1">
        <v>201</v>
      </c>
      <c r="BX41" s="1">
        <v>201</v>
      </c>
      <c r="BY41" s="1">
        <v>201</v>
      </c>
      <c r="BZ41" s="1">
        <v>201</v>
      </c>
      <c r="CA41" s="1">
        <v>201</v>
      </c>
      <c r="CB41" s="1">
        <v>201</v>
      </c>
      <c r="CC41" s="1">
        <v>201</v>
      </c>
      <c r="CD41" s="1">
        <v>201</v>
      </c>
      <c r="CE41" s="1">
        <v>201</v>
      </c>
      <c r="CF41" s="1">
        <v>201</v>
      </c>
      <c r="CG41" s="1">
        <v>201</v>
      </c>
      <c r="CH41" s="1">
        <v>201</v>
      </c>
      <c r="CI41" s="1">
        <v>201</v>
      </c>
      <c r="CJ41" s="1">
        <v>201</v>
      </c>
      <c r="CK41" s="1">
        <v>201</v>
      </c>
      <c r="CL41" s="1">
        <v>201</v>
      </c>
      <c r="CM41" s="1">
        <v>201</v>
      </c>
      <c r="CN41" s="1">
        <v>201</v>
      </c>
      <c r="CO41" s="1">
        <v>201</v>
      </c>
      <c r="CP41" s="1">
        <v>201</v>
      </c>
      <c r="CQ41" s="1">
        <v>201</v>
      </c>
      <c r="CR41" s="1">
        <v>201</v>
      </c>
      <c r="CS41" s="1">
        <v>201</v>
      </c>
      <c r="CT41" s="1">
        <v>201</v>
      </c>
      <c r="CU41" s="1">
        <v>201</v>
      </c>
      <c r="CV41" s="1">
        <v>201</v>
      </c>
      <c r="CW41" s="1">
        <v>201</v>
      </c>
      <c r="CX41" s="1">
        <v>201</v>
      </c>
      <c r="CY41" s="1">
        <v>201</v>
      </c>
      <c r="CZ41" s="1">
        <v>201</v>
      </c>
      <c r="DA41" s="1">
        <v>201</v>
      </c>
    </row>
    <row r="42" spans="1:105" s="1" customFormat="1" ht="12.75">
      <c r="A42" s="1" t="s">
        <v>20</v>
      </c>
      <c r="B42" s="1">
        <v>0</v>
      </c>
      <c r="C42" s="1">
        <v>0</v>
      </c>
      <c r="D42" s="1">
        <v>0</v>
      </c>
      <c r="E42" s="1">
        <v>1</v>
      </c>
      <c r="F42" s="1">
        <v>2</v>
      </c>
      <c r="G42" s="1">
        <v>1</v>
      </c>
      <c r="H42" s="1">
        <v>5</v>
      </c>
      <c r="I42" s="1">
        <v>3</v>
      </c>
      <c r="J42" s="1">
        <v>6</v>
      </c>
      <c r="K42" s="1">
        <v>1</v>
      </c>
      <c r="L42" s="1">
        <v>2</v>
      </c>
      <c r="M42" s="1">
        <v>0</v>
      </c>
      <c r="N42" s="1">
        <v>1</v>
      </c>
      <c r="O42" s="1">
        <v>0</v>
      </c>
      <c r="P42" s="1">
        <v>0</v>
      </c>
      <c r="Q42" s="1">
        <v>1</v>
      </c>
      <c r="R42" s="1">
        <v>0</v>
      </c>
      <c r="S42" s="1">
        <v>1</v>
      </c>
      <c r="T42" s="1">
        <v>2</v>
      </c>
      <c r="U42" s="1">
        <v>4</v>
      </c>
      <c r="V42" s="1">
        <v>0</v>
      </c>
      <c r="W42" s="1">
        <v>4</v>
      </c>
      <c r="X42" s="1">
        <v>2</v>
      </c>
      <c r="Y42" s="1">
        <v>4</v>
      </c>
      <c r="Z42" s="1">
        <v>9</v>
      </c>
      <c r="AA42" s="1">
        <v>6</v>
      </c>
      <c r="AB42" s="1">
        <v>1</v>
      </c>
      <c r="AC42" s="1">
        <v>4</v>
      </c>
      <c r="AD42" s="1">
        <v>4</v>
      </c>
      <c r="AE42" s="1">
        <v>6</v>
      </c>
      <c r="AF42" s="1">
        <v>1</v>
      </c>
      <c r="AG42" s="1">
        <v>2</v>
      </c>
      <c r="AH42" s="1">
        <v>1</v>
      </c>
      <c r="AI42" s="1">
        <v>1</v>
      </c>
      <c r="AJ42" s="1">
        <v>5</v>
      </c>
      <c r="AK42" s="1">
        <v>2</v>
      </c>
      <c r="AL42" s="1">
        <v>0</v>
      </c>
      <c r="AM42" s="1">
        <v>0</v>
      </c>
      <c r="AN42" s="1">
        <v>3</v>
      </c>
      <c r="AO42" s="1">
        <v>7</v>
      </c>
      <c r="AP42" s="1">
        <v>8</v>
      </c>
      <c r="AQ42" s="1">
        <v>0</v>
      </c>
      <c r="AR42" s="1">
        <v>2</v>
      </c>
      <c r="AS42" s="1">
        <v>1</v>
      </c>
      <c r="AT42" s="1">
        <v>1</v>
      </c>
      <c r="AU42" s="1">
        <v>2</v>
      </c>
      <c r="AV42" s="1">
        <v>2</v>
      </c>
      <c r="AW42" s="1">
        <v>0</v>
      </c>
      <c r="AX42" s="1">
        <v>2</v>
      </c>
      <c r="AY42" s="1">
        <v>1</v>
      </c>
      <c r="AZ42" s="1">
        <v>2</v>
      </c>
      <c r="BA42" s="1">
        <v>0</v>
      </c>
      <c r="BB42" s="1">
        <v>0</v>
      </c>
      <c r="BC42" s="1">
        <v>2</v>
      </c>
      <c r="BD42" s="1">
        <v>0</v>
      </c>
      <c r="BE42" s="1">
        <v>0</v>
      </c>
      <c r="BF42" s="1">
        <v>0</v>
      </c>
      <c r="BG42" s="1">
        <v>0</v>
      </c>
      <c r="BH42" s="1">
        <v>1</v>
      </c>
      <c r="BI42" s="1">
        <v>0</v>
      </c>
      <c r="BJ42" s="1">
        <v>1</v>
      </c>
      <c r="BK42" s="1">
        <v>0</v>
      </c>
      <c r="BL42" s="1">
        <v>0</v>
      </c>
      <c r="BM42" s="1">
        <v>0</v>
      </c>
      <c r="BN42" s="1">
        <v>1</v>
      </c>
      <c r="BO42" s="1">
        <v>1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1</v>
      </c>
      <c r="BW42" s="1">
        <v>0</v>
      </c>
      <c r="BX42" s="1">
        <v>0</v>
      </c>
      <c r="BY42" s="1">
        <v>2</v>
      </c>
      <c r="BZ42" s="1">
        <v>2</v>
      </c>
      <c r="CA42" s="1">
        <v>0</v>
      </c>
      <c r="CB42" s="1">
        <v>1</v>
      </c>
      <c r="CC42" s="1">
        <v>2</v>
      </c>
      <c r="CD42" s="1">
        <v>2</v>
      </c>
      <c r="CE42" s="1">
        <v>1</v>
      </c>
      <c r="CF42" s="1">
        <v>0</v>
      </c>
      <c r="CG42" s="1">
        <v>0</v>
      </c>
      <c r="CH42" s="1">
        <v>0</v>
      </c>
      <c r="CI42" s="1">
        <v>1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1</v>
      </c>
      <c r="CS42" s="1">
        <v>3</v>
      </c>
      <c r="CT42" s="1">
        <v>0</v>
      </c>
      <c r="CU42" s="1">
        <v>0</v>
      </c>
      <c r="CV42" s="1">
        <v>2</v>
      </c>
      <c r="CW42" s="1">
        <v>2</v>
      </c>
      <c r="CX42" s="1">
        <v>3</v>
      </c>
      <c r="CY42" s="1">
        <v>2</v>
      </c>
      <c r="CZ42" s="1">
        <v>3</v>
      </c>
      <c r="DA42" s="1">
        <v>0</v>
      </c>
    </row>
    <row r="43" spans="1:105" s="1" customFormat="1" ht="12.75">
      <c r="A43" s="1" t="s">
        <v>21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</v>
      </c>
      <c r="L43" s="1">
        <v>1</v>
      </c>
      <c r="M43" s="1">
        <v>1</v>
      </c>
      <c r="N43" s="1">
        <v>0</v>
      </c>
      <c r="O43" s="1">
        <v>0</v>
      </c>
      <c r="P43" s="1">
        <v>0</v>
      </c>
      <c r="Q43" s="1">
        <v>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</v>
      </c>
      <c r="AB43" s="1">
        <v>3</v>
      </c>
      <c r="AC43" s="1">
        <v>3</v>
      </c>
      <c r="AD43" s="1">
        <v>2</v>
      </c>
      <c r="AE43" s="1">
        <v>1</v>
      </c>
      <c r="AF43" s="1">
        <v>0</v>
      </c>
      <c r="AG43" s="1">
        <v>0</v>
      </c>
      <c r="AH43" s="1">
        <v>0</v>
      </c>
      <c r="AI43" s="1">
        <v>2</v>
      </c>
      <c r="AJ43" s="1">
        <v>1</v>
      </c>
      <c r="AK43" s="1">
        <v>1</v>
      </c>
      <c r="AL43" s="1">
        <v>1</v>
      </c>
      <c r="AM43" s="1">
        <v>0</v>
      </c>
      <c r="AN43" s="1">
        <v>2</v>
      </c>
      <c r="AO43" s="1">
        <v>0</v>
      </c>
      <c r="AP43" s="1">
        <v>6</v>
      </c>
      <c r="AQ43" s="1">
        <v>6</v>
      </c>
      <c r="AR43" s="1">
        <v>9</v>
      </c>
      <c r="AS43" s="1">
        <v>2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1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</row>
    <row r="44" s="1" customFormat="1" ht="12.75"/>
    <row r="45" spans="1:105" s="13" customFormat="1" ht="12.75">
      <c r="A45" s="13" t="s">
        <v>27</v>
      </c>
      <c r="B45" s="13">
        <f>ROUND(B43/B41,2)</f>
        <v>0</v>
      </c>
      <c r="C45" s="13">
        <f aca="true" t="shared" si="13" ref="C45:AS45">ROUND(C43/C41,2)</f>
        <v>0</v>
      </c>
      <c r="D45" s="13">
        <f t="shared" si="13"/>
        <v>0</v>
      </c>
      <c r="E45" s="13">
        <f t="shared" si="13"/>
        <v>0</v>
      </c>
      <c r="F45" s="13">
        <f t="shared" si="13"/>
        <v>0</v>
      </c>
      <c r="G45" s="13">
        <f t="shared" si="13"/>
        <v>0</v>
      </c>
      <c r="H45" s="13">
        <f t="shared" si="13"/>
        <v>0</v>
      </c>
      <c r="I45" s="13">
        <f t="shared" si="13"/>
        <v>0</v>
      </c>
      <c r="J45" s="13">
        <f t="shared" si="13"/>
        <v>0</v>
      </c>
      <c r="K45" s="13">
        <f t="shared" si="13"/>
        <v>0.01</v>
      </c>
      <c r="L45" s="13">
        <f t="shared" si="13"/>
        <v>0.01</v>
      </c>
      <c r="M45" s="13">
        <f t="shared" si="13"/>
        <v>0.01</v>
      </c>
      <c r="N45" s="13">
        <f t="shared" si="13"/>
        <v>0</v>
      </c>
      <c r="O45" s="13">
        <f t="shared" si="13"/>
        <v>0</v>
      </c>
      <c r="P45" s="13">
        <f t="shared" si="13"/>
        <v>0</v>
      </c>
      <c r="Q45" s="13">
        <f t="shared" si="13"/>
        <v>0.01</v>
      </c>
      <c r="R45" s="13">
        <f t="shared" si="13"/>
        <v>0</v>
      </c>
      <c r="S45" s="13">
        <f t="shared" si="13"/>
        <v>0</v>
      </c>
      <c r="T45" s="13">
        <f t="shared" si="13"/>
        <v>0</v>
      </c>
      <c r="U45" s="13">
        <f t="shared" si="13"/>
        <v>0</v>
      </c>
      <c r="V45" s="13">
        <f t="shared" si="13"/>
        <v>0</v>
      </c>
      <c r="W45" s="13">
        <f t="shared" si="13"/>
        <v>0</v>
      </c>
      <c r="X45" s="13">
        <f t="shared" si="13"/>
        <v>0</v>
      </c>
      <c r="Y45" s="13">
        <f t="shared" si="13"/>
        <v>0</v>
      </c>
      <c r="Z45" s="13">
        <f t="shared" si="13"/>
        <v>0</v>
      </c>
      <c r="AA45" s="13">
        <f t="shared" si="13"/>
        <v>0.01</v>
      </c>
      <c r="AB45" s="13">
        <f t="shared" si="13"/>
        <v>0.02</v>
      </c>
      <c r="AC45" s="13">
        <f t="shared" si="13"/>
        <v>0.02</v>
      </c>
      <c r="AD45" s="13">
        <f t="shared" si="13"/>
        <v>0.01</v>
      </c>
      <c r="AE45" s="13">
        <f t="shared" si="13"/>
        <v>0.01</v>
      </c>
      <c r="AF45" s="13">
        <f t="shared" si="13"/>
        <v>0</v>
      </c>
      <c r="AG45" s="13">
        <f t="shared" si="13"/>
        <v>0</v>
      </c>
      <c r="AH45" s="13">
        <f t="shared" si="13"/>
        <v>0</v>
      </c>
      <c r="AI45" s="13">
        <f t="shared" si="13"/>
        <v>0.01</v>
      </c>
      <c r="AJ45" s="13">
        <f t="shared" si="13"/>
        <v>0.01</v>
      </c>
      <c r="AK45" s="13">
        <f t="shared" si="13"/>
        <v>0.01</v>
      </c>
      <c r="AL45" s="13">
        <f t="shared" si="13"/>
        <v>0.01</v>
      </c>
      <c r="AM45" s="13">
        <f t="shared" si="13"/>
        <v>0</v>
      </c>
      <c r="AN45" s="13">
        <f t="shared" si="13"/>
        <v>0.01</v>
      </c>
      <c r="AO45" s="13">
        <f t="shared" si="13"/>
        <v>0</v>
      </c>
      <c r="AP45" s="13">
        <f t="shared" si="13"/>
        <v>0.03</v>
      </c>
      <c r="AQ45" s="13">
        <f t="shared" si="13"/>
        <v>0.03</v>
      </c>
      <c r="AR45" s="13">
        <f t="shared" si="13"/>
        <v>0.05</v>
      </c>
      <c r="AS45" s="13">
        <f t="shared" si="13"/>
        <v>0.01</v>
      </c>
      <c r="AT45" s="13">
        <f>ROUND(AT43/AT41,2)</f>
        <v>0</v>
      </c>
      <c r="AU45" s="13">
        <f aca="true" t="shared" si="14" ref="AU45:CB45">ROUND(AU43/AU41,2)</f>
        <v>0</v>
      </c>
      <c r="AV45" s="13">
        <f t="shared" si="14"/>
        <v>0</v>
      </c>
      <c r="AW45" s="13">
        <f t="shared" si="14"/>
        <v>0</v>
      </c>
      <c r="AX45" s="13">
        <f t="shared" si="14"/>
        <v>0</v>
      </c>
      <c r="AY45" s="13">
        <f t="shared" si="14"/>
        <v>0.01</v>
      </c>
      <c r="AZ45" s="13">
        <f t="shared" si="14"/>
        <v>0</v>
      </c>
      <c r="BA45" s="13">
        <f t="shared" si="14"/>
        <v>0</v>
      </c>
      <c r="BB45" s="13">
        <f t="shared" si="14"/>
        <v>0</v>
      </c>
      <c r="BC45" s="13">
        <f>ROUND(BC43/BC41,2)</f>
        <v>0</v>
      </c>
      <c r="BD45" s="13">
        <f t="shared" si="14"/>
        <v>0</v>
      </c>
      <c r="BE45" s="13">
        <f t="shared" si="14"/>
        <v>0</v>
      </c>
      <c r="BF45" s="13">
        <f t="shared" si="14"/>
        <v>0</v>
      </c>
      <c r="BG45" s="13">
        <f t="shared" si="14"/>
        <v>0</v>
      </c>
      <c r="BH45" s="13">
        <f t="shared" si="14"/>
        <v>0</v>
      </c>
      <c r="BI45" s="13">
        <f t="shared" si="14"/>
        <v>0</v>
      </c>
      <c r="BJ45" s="13">
        <f t="shared" si="14"/>
        <v>0</v>
      </c>
      <c r="BK45" s="13">
        <f t="shared" si="14"/>
        <v>0</v>
      </c>
      <c r="BL45" s="13">
        <f t="shared" si="14"/>
        <v>0</v>
      </c>
      <c r="BM45" s="13">
        <f t="shared" si="14"/>
        <v>0</v>
      </c>
      <c r="BN45" s="13">
        <f t="shared" si="14"/>
        <v>0</v>
      </c>
      <c r="BO45" s="13">
        <f t="shared" si="14"/>
        <v>0</v>
      </c>
      <c r="BP45" s="13">
        <f t="shared" si="14"/>
        <v>0</v>
      </c>
      <c r="BQ45" s="13">
        <f t="shared" si="14"/>
        <v>0</v>
      </c>
      <c r="BR45" s="13">
        <f t="shared" si="14"/>
        <v>0</v>
      </c>
      <c r="BS45" s="13">
        <f t="shared" si="14"/>
        <v>0</v>
      </c>
      <c r="BT45" s="13">
        <f t="shared" si="14"/>
        <v>0</v>
      </c>
      <c r="BU45" s="13">
        <f t="shared" si="14"/>
        <v>0</v>
      </c>
      <c r="BV45" s="13">
        <f t="shared" si="14"/>
        <v>0</v>
      </c>
      <c r="BW45" s="13">
        <f t="shared" si="14"/>
        <v>0</v>
      </c>
      <c r="BX45" s="13">
        <f t="shared" si="14"/>
        <v>0</v>
      </c>
      <c r="BY45" s="13">
        <f t="shared" si="14"/>
        <v>0</v>
      </c>
      <c r="BZ45" s="13">
        <f t="shared" si="14"/>
        <v>0</v>
      </c>
      <c r="CA45" s="13">
        <f t="shared" si="14"/>
        <v>0</v>
      </c>
      <c r="CB45" s="13">
        <f t="shared" si="14"/>
        <v>0</v>
      </c>
      <c r="CC45" s="13">
        <f aca="true" t="shared" si="15" ref="CC45:CH45">ROUND(CC43/CC41,2)</f>
        <v>0</v>
      </c>
      <c r="CD45" s="13">
        <f t="shared" si="15"/>
        <v>0</v>
      </c>
      <c r="CE45" s="13">
        <f t="shared" si="15"/>
        <v>0</v>
      </c>
      <c r="CF45" s="13">
        <f t="shared" si="15"/>
        <v>0</v>
      </c>
      <c r="CG45" s="13">
        <f t="shared" si="15"/>
        <v>0</v>
      </c>
      <c r="CH45" s="13">
        <f t="shared" si="15"/>
        <v>0</v>
      </c>
      <c r="CI45" s="13">
        <f aca="true" t="shared" si="16" ref="CI45:CN45">ROUND(CI43/CI41,2)</f>
        <v>0</v>
      </c>
      <c r="CJ45" s="13">
        <f t="shared" si="16"/>
        <v>0</v>
      </c>
      <c r="CK45" s="13">
        <f t="shared" si="16"/>
        <v>0</v>
      </c>
      <c r="CL45" s="13">
        <f t="shared" si="16"/>
        <v>0</v>
      </c>
      <c r="CM45" s="13">
        <f t="shared" si="16"/>
        <v>0</v>
      </c>
      <c r="CN45" s="13">
        <f t="shared" si="16"/>
        <v>0</v>
      </c>
      <c r="CO45" s="13">
        <f>ROUND(CO43/CO41,2)</f>
        <v>0</v>
      </c>
      <c r="CP45" s="13">
        <f aca="true" t="shared" si="17" ref="CP45:CW45">ROUND(CP43/CP41,2)</f>
        <v>0</v>
      </c>
      <c r="CQ45" s="13">
        <f t="shared" si="17"/>
        <v>0</v>
      </c>
      <c r="CR45" s="13">
        <f t="shared" si="17"/>
        <v>0</v>
      </c>
      <c r="CS45" s="13">
        <f t="shared" si="17"/>
        <v>0</v>
      </c>
      <c r="CT45" s="13">
        <f t="shared" si="17"/>
        <v>0</v>
      </c>
      <c r="CU45" s="13">
        <f t="shared" si="17"/>
        <v>0</v>
      </c>
      <c r="CV45" s="13">
        <f t="shared" si="17"/>
        <v>0</v>
      </c>
      <c r="CW45" s="13">
        <f t="shared" si="17"/>
        <v>0</v>
      </c>
      <c r="CX45" s="13">
        <f>ROUND(CX43/CX41,2)</f>
        <v>0</v>
      </c>
      <c r="CY45" s="13">
        <f>ROUND(CY43/CY41,2)</f>
        <v>0</v>
      </c>
      <c r="CZ45" s="13">
        <f>ROUND(CZ43/CZ41,2)</f>
        <v>0</v>
      </c>
      <c r="DA45" s="13">
        <f>ROUND(DA43/DA41,2)</f>
        <v>0</v>
      </c>
    </row>
    <row r="46" spans="1:105" s="5" customFormat="1" ht="12.75">
      <c r="A46" s="14" t="s">
        <v>28</v>
      </c>
      <c r="B46" s="5" t="str">
        <f>IF(B45&gt;=3%,"Failed","Pass")</f>
        <v>Pass</v>
      </c>
      <c r="C46" s="5" t="str">
        <f aca="true" t="shared" si="18" ref="C46:AL46">IF(C45&gt;=3%,"Failed","Pass")</f>
        <v>Pass</v>
      </c>
      <c r="D46" s="5" t="str">
        <f t="shared" si="18"/>
        <v>Pass</v>
      </c>
      <c r="E46" s="5" t="str">
        <f t="shared" si="18"/>
        <v>Pass</v>
      </c>
      <c r="F46" s="5" t="str">
        <f t="shared" si="18"/>
        <v>Pass</v>
      </c>
      <c r="G46" s="5" t="str">
        <f t="shared" si="18"/>
        <v>Pass</v>
      </c>
      <c r="H46" s="5" t="str">
        <f t="shared" si="18"/>
        <v>Pass</v>
      </c>
      <c r="I46" s="5" t="str">
        <f t="shared" si="18"/>
        <v>Pass</v>
      </c>
      <c r="J46" s="5" t="str">
        <f t="shared" si="18"/>
        <v>Pass</v>
      </c>
      <c r="K46" s="5" t="str">
        <f t="shared" si="18"/>
        <v>Pass</v>
      </c>
      <c r="L46" s="5" t="str">
        <f t="shared" si="18"/>
        <v>Pass</v>
      </c>
      <c r="M46" s="5" t="str">
        <f t="shared" si="18"/>
        <v>Pass</v>
      </c>
      <c r="N46" s="5" t="str">
        <f t="shared" si="18"/>
        <v>Pass</v>
      </c>
      <c r="O46" s="5" t="str">
        <f t="shared" si="18"/>
        <v>Pass</v>
      </c>
      <c r="P46" s="5" t="str">
        <f t="shared" si="18"/>
        <v>Pass</v>
      </c>
      <c r="Q46" s="5" t="str">
        <f t="shared" si="18"/>
        <v>Pass</v>
      </c>
      <c r="R46" s="5" t="str">
        <f t="shared" si="18"/>
        <v>Pass</v>
      </c>
      <c r="S46" s="5" t="str">
        <f t="shared" si="18"/>
        <v>Pass</v>
      </c>
      <c r="T46" s="5" t="str">
        <f t="shared" si="18"/>
        <v>Pass</v>
      </c>
      <c r="U46" s="5" t="str">
        <f t="shared" si="18"/>
        <v>Pass</v>
      </c>
      <c r="V46" s="5" t="str">
        <f t="shared" si="18"/>
        <v>Pass</v>
      </c>
      <c r="W46" s="5" t="str">
        <f t="shared" si="18"/>
        <v>Pass</v>
      </c>
      <c r="X46" s="5" t="str">
        <f t="shared" si="18"/>
        <v>Pass</v>
      </c>
      <c r="Y46" s="5" t="str">
        <f t="shared" si="18"/>
        <v>Pass</v>
      </c>
      <c r="Z46" s="5" t="str">
        <f t="shared" si="18"/>
        <v>Pass</v>
      </c>
      <c r="AA46" s="5" t="str">
        <f t="shared" si="18"/>
        <v>Pass</v>
      </c>
      <c r="AB46" s="5" t="str">
        <f t="shared" si="18"/>
        <v>Pass</v>
      </c>
      <c r="AC46" s="5" t="str">
        <f t="shared" si="18"/>
        <v>Pass</v>
      </c>
      <c r="AD46" s="5" t="str">
        <f t="shared" si="18"/>
        <v>Pass</v>
      </c>
      <c r="AE46" s="5" t="str">
        <f t="shared" si="18"/>
        <v>Pass</v>
      </c>
      <c r="AF46" s="5" t="str">
        <f t="shared" si="18"/>
        <v>Pass</v>
      </c>
      <c r="AG46" s="5" t="str">
        <f t="shared" si="18"/>
        <v>Pass</v>
      </c>
      <c r="AH46" s="5" t="str">
        <f t="shared" si="18"/>
        <v>Pass</v>
      </c>
      <c r="AI46" s="5" t="str">
        <f t="shared" si="18"/>
        <v>Pass</v>
      </c>
      <c r="AJ46" s="5" t="str">
        <f t="shared" si="18"/>
        <v>Pass</v>
      </c>
      <c r="AK46" s="5" t="str">
        <f t="shared" si="18"/>
        <v>Pass</v>
      </c>
      <c r="AL46" s="5" t="str">
        <f t="shared" si="18"/>
        <v>Pass</v>
      </c>
      <c r="AM46" s="5" t="str">
        <f aca="true" t="shared" si="19" ref="AM46:AT46">IF(AM45&gt;=3%,"Failed","Pass")</f>
        <v>Pass</v>
      </c>
      <c r="AN46" s="5" t="str">
        <f t="shared" si="19"/>
        <v>Pass</v>
      </c>
      <c r="AO46" s="5" t="str">
        <f t="shared" si="19"/>
        <v>Pass</v>
      </c>
      <c r="AP46" s="5" t="str">
        <f t="shared" si="19"/>
        <v>Failed</v>
      </c>
      <c r="AQ46" s="5" t="str">
        <f t="shared" si="19"/>
        <v>Failed</v>
      </c>
      <c r="AR46" s="5" t="str">
        <f t="shared" si="19"/>
        <v>Failed</v>
      </c>
      <c r="AS46" s="5" t="str">
        <f t="shared" si="19"/>
        <v>Pass</v>
      </c>
      <c r="AT46" s="5" t="str">
        <f t="shared" si="19"/>
        <v>Pass</v>
      </c>
      <c r="AU46" s="5" t="str">
        <f aca="true" t="shared" si="20" ref="AU46:BE46">IF(AU45&gt;=3%,"Failed","Pass")</f>
        <v>Pass</v>
      </c>
      <c r="AV46" s="5" t="str">
        <f t="shared" si="20"/>
        <v>Pass</v>
      </c>
      <c r="AW46" s="5" t="str">
        <f t="shared" si="20"/>
        <v>Pass</v>
      </c>
      <c r="AX46" s="5" t="str">
        <f t="shared" si="20"/>
        <v>Pass</v>
      </c>
      <c r="AY46" s="5" t="str">
        <f t="shared" si="20"/>
        <v>Pass</v>
      </c>
      <c r="AZ46" s="5" t="str">
        <f t="shared" si="20"/>
        <v>Pass</v>
      </c>
      <c r="BA46" s="5" t="str">
        <f t="shared" si="20"/>
        <v>Pass</v>
      </c>
      <c r="BB46" s="5" t="str">
        <f t="shared" si="20"/>
        <v>Pass</v>
      </c>
      <c r="BC46" s="5" t="str">
        <f t="shared" si="20"/>
        <v>Pass</v>
      </c>
      <c r="BD46" s="5" t="str">
        <f t="shared" si="20"/>
        <v>Pass</v>
      </c>
      <c r="BE46" s="5" t="str">
        <f t="shared" si="20"/>
        <v>Pass</v>
      </c>
      <c r="BF46" s="5" t="str">
        <f aca="true" t="shared" si="21" ref="BF46:CB46">IF(BF45&gt;=3%,"Failed","Pass")</f>
        <v>Pass</v>
      </c>
      <c r="BG46" s="5" t="str">
        <f t="shared" si="21"/>
        <v>Pass</v>
      </c>
      <c r="BH46" s="5" t="str">
        <f t="shared" si="21"/>
        <v>Pass</v>
      </c>
      <c r="BI46" s="5" t="str">
        <f t="shared" si="21"/>
        <v>Pass</v>
      </c>
      <c r="BJ46" s="5" t="str">
        <f t="shared" si="21"/>
        <v>Pass</v>
      </c>
      <c r="BK46" s="5" t="str">
        <f t="shared" si="21"/>
        <v>Pass</v>
      </c>
      <c r="BL46" s="5" t="str">
        <f t="shared" si="21"/>
        <v>Pass</v>
      </c>
      <c r="BM46" s="5" t="str">
        <f t="shared" si="21"/>
        <v>Pass</v>
      </c>
      <c r="BN46" s="5" t="str">
        <f t="shared" si="21"/>
        <v>Pass</v>
      </c>
      <c r="BO46" s="5" t="str">
        <f t="shared" si="21"/>
        <v>Pass</v>
      </c>
      <c r="BP46" s="5" t="str">
        <f t="shared" si="21"/>
        <v>Pass</v>
      </c>
      <c r="BQ46" s="5" t="str">
        <f t="shared" si="21"/>
        <v>Pass</v>
      </c>
      <c r="BR46" s="5" t="str">
        <f t="shared" si="21"/>
        <v>Pass</v>
      </c>
      <c r="BS46" s="5" t="str">
        <f t="shared" si="21"/>
        <v>Pass</v>
      </c>
      <c r="BT46" s="5" t="str">
        <f t="shared" si="21"/>
        <v>Pass</v>
      </c>
      <c r="BU46" s="5" t="str">
        <f t="shared" si="21"/>
        <v>Pass</v>
      </c>
      <c r="BV46" s="5" t="str">
        <f t="shared" si="21"/>
        <v>Pass</v>
      </c>
      <c r="BW46" s="5" t="str">
        <f t="shared" si="21"/>
        <v>Pass</v>
      </c>
      <c r="BX46" s="5" t="str">
        <f t="shared" si="21"/>
        <v>Pass</v>
      </c>
      <c r="BY46" s="5" t="str">
        <f t="shared" si="21"/>
        <v>Pass</v>
      </c>
      <c r="BZ46" s="5" t="str">
        <f t="shared" si="21"/>
        <v>Pass</v>
      </c>
      <c r="CA46" s="5" t="str">
        <f t="shared" si="21"/>
        <v>Pass</v>
      </c>
      <c r="CB46" s="5" t="str">
        <f t="shared" si="21"/>
        <v>Pass</v>
      </c>
      <c r="CC46" s="5" t="str">
        <f aca="true" t="shared" si="22" ref="CC46:CH46">IF(CC45&gt;=3%,"Failed","Pass")</f>
        <v>Pass</v>
      </c>
      <c r="CD46" s="5" t="str">
        <f t="shared" si="22"/>
        <v>Pass</v>
      </c>
      <c r="CE46" s="5" t="str">
        <f t="shared" si="22"/>
        <v>Pass</v>
      </c>
      <c r="CF46" s="5" t="str">
        <f t="shared" si="22"/>
        <v>Pass</v>
      </c>
      <c r="CG46" s="5" t="str">
        <f t="shared" si="22"/>
        <v>Pass</v>
      </c>
      <c r="CH46" s="5" t="str">
        <f t="shared" si="22"/>
        <v>Pass</v>
      </c>
      <c r="CI46" s="5" t="str">
        <f aca="true" t="shared" si="23" ref="CI46:CO46">IF(CI45&gt;=3%,"Failed","Pass")</f>
        <v>Pass</v>
      </c>
      <c r="CJ46" s="5" t="str">
        <f t="shared" si="23"/>
        <v>Pass</v>
      </c>
      <c r="CK46" s="5" t="str">
        <f t="shared" si="23"/>
        <v>Pass</v>
      </c>
      <c r="CL46" s="5" t="str">
        <f t="shared" si="23"/>
        <v>Pass</v>
      </c>
      <c r="CM46" s="5" t="str">
        <f t="shared" si="23"/>
        <v>Pass</v>
      </c>
      <c r="CN46" s="5" t="str">
        <f t="shared" si="23"/>
        <v>Pass</v>
      </c>
      <c r="CO46" s="5" t="str">
        <f t="shared" si="23"/>
        <v>Pass</v>
      </c>
      <c r="CP46" s="5" t="str">
        <f aca="true" t="shared" si="24" ref="CP46:CW46">IF(CP45&gt;=3%,"Failed","Pass")</f>
        <v>Pass</v>
      </c>
      <c r="CQ46" s="5" t="str">
        <f t="shared" si="24"/>
        <v>Pass</v>
      </c>
      <c r="CR46" s="5" t="str">
        <f t="shared" si="24"/>
        <v>Pass</v>
      </c>
      <c r="CS46" s="5" t="str">
        <f t="shared" si="24"/>
        <v>Pass</v>
      </c>
      <c r="CT46" s="5" t="str">
        <f t="shared" si="24"/>
        <v>Pass</v>
      </c>
      <c r="CU46" s="5" t="str">
        <f t="shared" si="24"/>
        <v>Pass</v>
      </c>
      <c r="CV46" s="5" t="str">
        <f t="shared" si="24"/>
        <v>Pass</v>
      </c>
      <c r="CW46" s="5" t="str">
        <f t="shared" si="24"/>
        <v>Pass</v>
      </c>
      <c r="CX46" s="5" t="str">
        <f>IF(CX45&gt;=3%,"Failed","Pass")</f>
        <v>Pass</v>
      </c>
      <c r="CY46" s="5" t="str">
        <f>IF(CY45&gt;=3%,"Failed","Pass")</f>
        <v>Pass</v>
      </c>
      <c r="CZ46" s="5" t="str">
        <f>IF(CZ45&gt;=3%,"Failed","Pass")</f>
        <v>Pass</v>
      </c>
      <c r="DA46" s="5" t="str">
        <f>IF(DA45&gt;=3%,"Failed","Pass")</f>
        <v>Pass</v>
      </c>
    </row>
    <row r="47" s="3" customFormat="1" ht="12.75">
      <c r="A47" s="15"/>
    </row>
    <row r="48" spans="1:113" s="4" customFormat="1" ht="12.75">
      <c r="A48" s="16" t="s">
        <v>58</v>
      </c>
      <c r="B48" s="4">
        <f>1.25*((B52+(B53)*B54))</f>
        <v>168855.46825</v>
      </c>
      <c r="C48" s="4">
        <f>1.25*((C52+((B53+C53)*C54))/2)</f>
        <v>169675.27843749998</v>
      </c>
      <c r="D48" s="4">
        <f>1.25*((D52+((C53+D53)*D54)))</f>
        <v>339202.82574999996</v>
      </c>
      <c r="E48" s="4">
        <f>1.25*((E52+((D53+E53)*E54))/2)</f>
        <v>170387.94762500003</v>
      </c>
      <c r="F48" s="4">
        <f>1.25*((F52+((E53+F53)*F54)))</f>
        <v>341030.662875</v>
      </c>
      <c r="G48" s="4">
        <f>1.25*((G52+((F53+G53)*G54))/2)</f>
        <v>171513.7170625</v>
      </c>
      <c r="H48" s="4">
        <f>1.25*((H52+((G53+H53)*H54)))</f>
        <v>343434.89925</v>
      </c>
      <c r="I48" s="4">
        <f>1.25*((I52+((H53+I53)*I54))/2)</f>
        <v>172500.2864375</v>
      </c>
      <c r="J48" s="4">
        <f>1.25*((J52+((I53+J53)*J54)))</f>
        <v>344978.706</v>
      </c>
      <c r="K48" s="4">
        <f>1.25*((K52+((J53+K53)*K54))/2)</f>
        <v>173464.47675</v>
      </c>
      <c r="L48" s="4">
        <f>1.25*((L52+((K53+L53)*L54)))</f>
        <v>347448.27324999997</v>
      </c>
      <c r="M48" s="4">
        <f>1.25*((M52+((L53+M53)*M54))/2)</f>
        <v>174602.42275</v>
      </c>
      <c r="N48" s="4">
        <f>1.25*((N52+((M53+N53)*N54)))</f>
        <v>349204.8455</v>
      </c>
      <c r="O48" s="4">
        <f>1.25*((O52+((N53+O53)*O54))/2)</f>
        <v>175653.60706250003</v>
      </c>
      <c r="P48" s="4">
        <f>1.25*((P52+((O53+P53)*P54)))</f>
        <v>351830.833125</v>
      </c>
      <c r="Q48" s="4">
        <f>1.25*((Q52+((P53+Q53)*Q54))/2)</f>
        <v>176762.24493749999</v>
      </c>
      <c r="R48" s="4">
        <f>1.25*((R52+((Q53+R53)*R54)))</f>
        <v>353524.48987499997</v>
      </c>
      <c r="S48" s="4">
        <f>1.25*((S52+((R53+S53)*S54))/2)</f>
        <v>177675.52800000002</v>
      </c>
      <c r="T48" s="4">
        <f>1.25*((T52+((S53+T53)*T54)))</f>
        <v>355591.44337500003</v>
      </c>
      <c r="U48" s="4">
        <f>1.25*((U52+((T53+U53)*U54))/2)</f>
        <v>178602.679125</v>
      </c>
      <c r="V48" s="4">
        <f>1.25*((V52+((U53+V53)*V54)))</f>
        <v>357205.35825</v>
      </c>
      <c r="W48" s="4">
        <f>1.25*((W52+((V53+W53)*W54))/2)</f>
        <v>179442.25825</v>
      </c>
      <c r="X48" s="4">
        <f>1.25*((X52+((W53+X53)*X54)))</f>
        <v>358871.989375</v>
      </c>
      <c r="Y48" s="4">
        <f>1.25*((Y52+((X53+Y53)*Y54))/2)</f>
        <v>180232.027</v>
      </c>
      <c r="Z48" s="4">
        <f>1.25*((Z52+((Y53+Z53)*Z54)))</f>
        <v>360464.054</v>
      </c>
      <c r="AA48" s="4">
        <f>1.25*((AA52+((Z53+AA53)*AA54))/2)</f>
        <v>181387.01124999998</v>
      </c>
      <c r="AB48" s="4">
        <f>1.25*((AB52+((AA53+AB53)*AB54)))</f>
        <v>363456.71375</v>
      </c>
      <c r="AC48" s="4">
        <f>1.25*((AC52+((AB53+AC53)*AC54))/2)</f>
        <v>182573.46825</v>
      </c>
      <c r="AD48" s="4">
        <f>1.25*((AD52+((AC53+AD53)*AD54)))</f>
        <v>365146.9365</v>
      </c>
      <c r="AE48" s="4">
        <f>1.25*((AE52+((AD53+AE53)*AE54))/2)</f>
        <v>183502.3795625</v>
      </c>
      <c r="AF48" s="4">
        <f>1.25*((AF52+((AE53+AF53)*AF54)))</f>
        <v>367160.19925</v>
      </c>
      <c r="AG48" s="4">
        <f>1.25*((AG52+((AF53+AG53)*AG54))/2)</f>
        <v>184404.533375</v>
      </c>
      <c r="AH48" s="4">
        <f>1.25*((AH52+((AG53+AH53)*AH54)))</f>
        <v>368809.06675</v>
      </c>
      <c r="AI48" s="4">
        <f>1.25*((AI52+((AH53+AI53)*AI54))/2)</f>
        <v>185354.61568750002</v>
      </c>
      <c r="AJ48" s="4">
        <f>1.25*((AJ52+((AI53+AJ53)*AJ54)))</f>
        <v>370894.988625</v>
      </c>
      <c r="AK48" s="4">
        <f>1.25*((AK52+((AJ53+AK53)*AK54))/2)</f>
        <v>186282.16562500002</v>
      </c>
      <c r="AL48" s="4">
        <f>1.25*((AL52+((AK53+AL53)*AL54)))</f>
        <v>372628.42175</v>
      </c>
      <c r="AM48" s="4">
        <f>1.25*((AM52+((AL53+AM53)*AM54))/2)</f>
        <v>187608.0649375</v>
      </c>
      <c r="AN48" s="4">
        <f>1.25*((AN52+((AM53+AN53)*AN54)))</f>
        <v>375865.46487500006</v>
      </c>
      <c r="AO48" s="4">
        <f>1.25*((AO52+((AN53+AO53)*AO54))/2)</f>
        <v>188673.00881250002</v>
      </c>
      <c r="AP48" s="4">
        <f>1.25*((AP52+((AO53+AP53)*AP54)))</f>
        <v>377281.603</v>
      </c>
      <c r="AQ48" s="4">
        <f>1.25*((AQ52+((AP53+AQ53)*AQ54))/2)</f>
        <v>189711.6820625</v>
      </c>
      <c r="AR48" s="4">
        <f>1.25*((AR52+((AQ53+AR53)*AR54)))</f>
        <v>379854.69749999995</v>
      </c>
      <c r="AS48" s="4">
        <f>1.25*((AS52+((AR53+AS53)*AS54))/2)</f>
        <v>190736.34225000002</v>
      </c>
      <c r="AT48" s="4">
        <f>1.25*((AT52+((AS53+AT53)*AT54)))</f>
        <v>381348.59924999997</v>
      </c>
      <c r="AU48" s="4">
        <f>1.25*((AU52+((AT53+AU53)*AU54))/2)</f>
        <v>191545.97249999997</v>
      </c>
      <c r="AV48" s="4">
        <f>1.25*((AV52+((AU53+AV53)*AV54)))</f>
        <v>383049.39725</v>
      </c>
      <c r="AW48" s="4">
        <f>1.25*((AW52+((AV53+AW53)*AW54))/2)</f>
        <v>192640.244375</v>
      </c>
      <c r="AX48" s="4">
        <f>1.25*((AX52+((AW53+AX53)*AX54)))</f>
        <v>385811.22375</v>
      </c>
      <c r="AY48" s="4">
        <f>1.25*((AY52+((AX53+AY53)*AY54))/2)</f>
        <v>193766.5028125</v>
      </c>
      <c r="AZ48" s="4">
        <f>1.25*((AZ52+((AY53+AZ53)*AZ54)))</f>
        <v>387533.005625</v>
      </c>
      <c r="BA48" s="4">
        <f>1.25*((BA52+((AZ53+BA53)*BA54))/2)</f>
        <v>194666.236875</v>
      </c>
      <c r="BB48" s="4">
        <f>1.25*((BB52+((BA53+BB53)*BB54)))</f>
        <v>389332.47375</v>
      </c>
      <c r="BC48" s="4">
        <f>1.25*((BC52+((BB53+BC53)*BC54))/2)</f>
        <v>196143.95718749997</v>
      </c>
      <c r="BD48" s="4">
        <f>1.25*((BD52+((BC53+BD53)*BD54)))</f>
        <v>393572.57474999997</v>
      </c>
      <c r="BE48" s="4">
        <f>1.25*((BE52+((BD53+BE53)*BE54))/2)</f>
        <v>197728.39725</v>
      </c>
      <c r="BF48" s="4">
        <f>1.25*((BF52+((BE53+BF53)*BF54)))</f>
        <v>395456.7945</v>
      </c>
      <c r="BG48" s="4">
        <f>1.25*((BG52+((BF53+BG53)*BG54))/2)</f>
        <v>198572.53737499999</v>
      </c>
      <c r="BH48" s="4">
        <f>1.25*((BH52+((BG53+BH53)*BH54)))</f>
        <v>397536.380625</v>
      </c>
      <c r="BI48" s="4">
        <f>1.25*((BI52+((BH53+BI53)*BI54))/2)</f>
        <v>199916.578125</v>
      </c>
      <c r="BJ48" s="4">
        <f>1.25*((BJ52+((BI53+BJ53)*BJ54)))</f>
        <v>399833.15625</v>
      </c>
      <c r="BK48" s="4">
        <f>1.25*((BK52+((BJ53+BK53)*BK54))/2)</f>
        <v>200812.3175625</v>
      </c>
      <c r="BL48" s="4">
        <f>1.25*((BL52+((BK53+BL53)*BL54)))</f>
        <v>401624.635125</v>
      </c>
      <c r="BM48" s="4">
        <f>1.25*((BM52+((BL53+BM53)*BM54))/2)</f>
        <v>201730.953125</v>
      </c>
      <c r="BN48" s="4">
        <f>1.25*((BN52+((BM53+BN53)*BN54)))</f>
        <v>403461.90625</v>
      </c>
      <c r="BO48" s="4">
        <f>1.25*((BO52+((BN53+BO53)*BO54))/2)</f>
        <v>202636.0675625</v>
      </c>
      <c r="BP48" s="4">
        <f>1.25*((BP52+((BO53+BP53)*BP54)))</f>
        <v>405272.135125</v>
      </c>
      <c r="BQ48" s="4">
        <f>1.25*((BQ52+((BP53+BQ53)*BQ54))/2)</f>
        <v>203563.453125</v>
      </c>
      <c r="BR48" s="4">
        <f>1.25*((BR52+((BQ53+BR53)*BR54)))</f>
        <v>407126.90625</v>
      </c>
      <c r="BS48" s="4">
        <f>1.25*((BS52+((BR53+BS53)*BS54))/2)</f>
        <v>204477.3175625</v>
      </c>
      <c r="BT48" s="4">
        <f>1.25*((BT52+((BS53+BT53)*BT54)))</f>
        <v>408954.635125</v>
      </c>
      <c r="BU48" s="4">
        <f>1.25*((BU52+((BT53+BU53)*BU54))/2)</f>
        <v>205414.078125</v>
      </c>
      <c r="BV48" s="4">
        <f>1.25*((BV52+((BU53+BV53)*BV54)))</f>
        <v>410828.15625</v>
      </c>
      <c r="BW48" s="4">
        <f>1.25*((BW52+((BV53+BW53)*BW54))/2)</f>
        <v>206336.6925625</v>
      </c>
      <c r="BX48" s="4">
        <f>1.25*((BX52+((BW53+BX53)*BX54)))</f>
        <v>412673.385125</v>
      </c>
      <c r="BY48" s="4">
        <f>1.25*((BY52+((BX53+BY53)*BY54))/2)</f>
        <v>207283.453125</v>
      </c>
      <c r="BZ48" s="4">
        <f>1.25*((BZ52+((BY53+BZ53)*BZ54)))</f>
        <v>414566.90625</v>
      </c>
      <c r="CA48" s="4">
        <f>1.25*((CA52+((BZ53+CA53)*CA54))/2)</f>
        <v>208216.0675625</v>
      </c>
      <c r="CB48" s="4">
        <f>1.25*((CB52+((CA53+CB53)*CB54)))</f>
        <v>416432.135125</v>
      </c>
      <c r="CC48" s="4">
        <f>1.25*((CC52+((CB53+CC53)*CC54))/2)</f>
        <v>209170.953125</v>
      </c>
      <c r="CD48" s="4">
        <f>1.25*((CD52+((CC53+CD53)*CD54)))</f>
        <v>418341.90625</v>
      </c>
      <c r="CE48" s="4">
        <f>1.25*((CE52+((CD53+CE53)*CE54))/2)</f>
        <v>210112.9425625</v>
      </c>
      <c r="CF48" s="4">
        <f>1.25*((CF52+((CE53+CF53)*CF54)))</f>
        <v>420225.885125</v>
      </c>
      <c r="CG48" s="4">
        <f>1.25*((CG52+((CF53+CG53)*CG54))/2)</f>
        <v>211077.203125</v>
      </c>
      <c r="CH48" s="4">
        <f>1.25*((CH52+((CG53+CH53)*CH54)))</f>
        <v>422154.40625</v>
      </c>
      <c r="CI48" s="4">
        <f>1.25*((CI52+((CH53+CI53)*CI54))/2)</f>
        <v>212028.5675625</v>
      </c>
      <c r="CJ48" s="4">
        <f>1.25*((CJ52+((CI53+CJ53)*CJ54)))</f>
        <v>424057.135125</v>
      </c>
      <c r="CK48" s="4">
        <f>1.25*((CK52+((CJ53+CK53)*CK54))/2)</f>
        <v>213002.828125</v>
      </c>
      <c r="CL48" s="4">
        <f>1.25*((CL52+((CK53+CL53)*CL54)))</f>
        <v>426005.65625</v>
      </c>
      <c r="CM48" s="4">
        <f>1.25*((CM52+((CL53+CM53)*CM54))/2)</f>
        <v>215220.61637499998</v>
      </c>
      <c r="CN48" s="4">
        <f>1.25*((CN52+((CM53+CN53)*CN54)))</f>
        <v>432938.05925</v>
      </c>
      <c r="CO48" s="4">
        <f>1.25*((CO52+((CN53+CO53)*CO54))/2)</f>
        <v>217444.029625</v>
      </c>
      <c r="CP48" s="4">
        <f>1.25*((CP52+((CO53+CP53)*CP54)))</f>
        <v>434888.05925</v>
      </c>
      <c r="CQ48" s="4">
        <f>1.25*((CQ52+((CP53+CQ53)*CQ54))/2)</f>
        <v>218258.5085</v>
      </c>
      <c r="CR48" s="4">
        <f>1.25*((CR52+((CQ53+CR53)*CR54)))</f>
        <v>436517.017</v>
      </c>
      <c r="CS48" s="4">
        <f>1.25*((CS52+((CR53+CS53)*CS54))/2)</f>
        <v>218948.67125</v>
      </c>
      <c r="CT48" s="4">
        <f>1.25*((CT52+((CS53+CT53)*CT54)))</f>
        <v>436975.37575</v>
      </c>
      <c r="CU48" s="4">
        <f>1.25*((CU52+((CT53+CU53)*CU54))/2)</f>
        <v>219554.75093749998</v>
      </c>
      <c r="CV48" s="4">
        <f>1.25*((CV52+((CU53+CV53)*CV54)))</f>
        <v>438975.928625</v>
      </c>
      <c r="CW48" s="4">
        <f>1.25*((CW52+((CV53+CW53)*CW54))/2)</f>
        <v>220337.864625</v>
      </c>
      <c r="CX48" s="4">
        <f>1.25*((CX52+((CW53+CX53)*CX54)))</f>
        <v>440675.72925</v>
      </c>
      <c r="CY48" s="4">
        <f>1.25*((CY52+((CX53+CY53)*CY54))/2)</f>
        <v>221351.3975</v>
      </c>
      <c r="CZ48" s="4">
        <f>1.25*((CZ52+((CY53+CZ53)*CZ54)))</f>
        <v>442702.795</v>
      </c>
      <c r="DA48" s="4">
        <f>1.25*((DA52+((CZ53+DA53)*DA54))/2)</f>
        <v>212369.2448125</v>
      </c>
      <c r="DB48" s="4">
        <f>1.25*((DB52+((DA53+DB53)*DB54)))</f>
        <v>404793.75</v>
      </c>
      <c r="DC48" s="4">
        <f>1.25*((DC52+((DB53+DC53)*DC54))/2)</f>
        <v>203406.25</v>
      </c>
      <c r="DD48" s="4">
        <f>1.25*((DD52+((DC53+DD53)*DD54)))</f>
        <v>406812.5</v>
      </c>
      <c r="DE48" s="4">
        <f>1.25*((DE52+((DD53+DE53)*DE54))/2)</f>
        <v>204420.625</v>
      </c>
      <c r="DF48" s="4">
        <f>1.25*((DF52+((DE53+DF53)*DF54)))</f>
        <v>408841.25</v>
      </c>
      <c r="DG48" s="4">
        <f>1.25*((DG52+((DF53+DG53)*DG54))/2)</f>
        <v>205440.625</v>
      </c>
      <c r="DH48" s="4">
        <f>1.25*((DH52+((DG53+DH53)*DH54)))</f>
        <v>410881.25</v>
      </c>
      <c r="DI48" s="4">
        <f>1.25*((DI52+((DH53+DI53)*DI54))/2)</f>
        <v>206465.625</v>
      </c>
    </row>
    <row r="49" spans="1:113" s="4" customFormat="1" ht="12.75">
      <c r="A49" s="16" t="s">
        <v>59</v>
      </c>
      <c r="C49" s="4">
        <f>(C31-(C25+C26))</f>
        <v>171133</v>
      </c>
      <c r="D49" s="4">
        <f aca="true" t="shared" si="25" ref="D49:BN49">(D31+C31-(D25+D26+C25+C26))</f>
        <v>338302</v>
      </c>
      <c r="E49" s="4">
        <f>(E31-(E25+E26))</f>
        <v>168093</v>
      </c>
      <c r="F49" s="4">
        <f t="shared" si="25"/>
        <v>345844</v>
      </c>
      <c r="G49" s="4">
        <f>(G31-(G25+G26))</f>
        <v>177000</v>
      </c>
      <c r="H49" s="4">
        <f t="shared" si="25"/>
        <v>353106</v>
      </c>
      <c r="I49" s="4">
        <f>(I31-(I25+I26))</f>
        <v>178525</v>
      </c>
      <c r="J49" s="4">
        <f t="shared" si="25"/>
        <v>352984</v>
      </c>
      <c r="K49" s="4">
        <f>(K31-(K25+K26))</f>
        <v>178912</v>
      </c>
      <c r="L49" s="4">
        <f t="shared" si="25"/>
        <v>363807</v>
      </c>
      <c r="M49" s="4">
        <f>(M31-(M25+M26))</f>
        <v>177878</v>
      </c>
      <c r="N49" s="4">
        <f t="shared" si="25"/>
        <v>360507</v>
      </c>
      <c r="O49" s="4">
        <f>(O31-(O25+O26))</f>
        <v>185251</v>
      </c>
      <c r="P49" s="4">
        <f t="shared" si="25"/>
        <v>375922</v>
      </c>
      <c r="Q49" s="4">
        <f>(Q31-(Q25+Q26))</f>
        <v>183814</v>
      </c>
      <c r="R49" s="4">
        <f t="shared" si="25"/>
        <v>374651</v>
      </c>
      <c r="S49" s="4">
        <f>(S31-(S25+S26))</f>
        <v>177698</v>
      </c>
      <c r="T49" s="4">
        <f t="shared" si="25"/>
        <v>377446</v>
      </c>
      <c r="U49" s="4">
        <f>(U31-(U25+U26))</f>
        <v>193293</v>
      </c>
      <c r="V49" s="4">
        <f t="shared" si="25"/>
        <v>385815</v>
      </c>
      <c r="W49" s="4">
        <f>(W31-(W25+W26))</f>
        <v>202022</v>
      </c>
      <c r="X49" s="4">
        <f t="shared" si="25"/>
        <v>381169</v>
      </c>
      <c r="Y49" s="4">
        <f>(Y31-(Y25+Y26))</f>
        <v>208828</v>
      </c>
      <c r="Z49" s="4">
        <f t="shared" si="25"/>
        <v>386872</v>
      </c>
      <c r="AA49" s="4">
        <f>(AA31-(AA25+AA26))</f>
        <v>209328</v>
      </c>
      <c r="AB49" s="4">
        <f t="shared" si="25"/>
        <v>402880</v>
      </c>
      <c r="AC49" s="4">
        <f>(AC31-(AC25+AC26))</f>
        <v>213383</v>
      </c>
      <c r="AD49" s="4">
        <f t="shared" si="25"/>
        <v>410527</v>
      </c>
      <c r="AE49" s="4">
        <f>(AE31-(AE25+AE26))</f>
        <v>211645</v>
      </c>
      <c r="AF49" s="4">
        <f t="shared" si="25"/>
        <v>408968</v>
      </c>
      <c r="AG49" s="4">
        <f>(AG31-(AG25+AG26))</f>
        <v>222996</v>
      </c>
      <c r="AH49" s="4">
        <f t="shared" si="25"/>
        <v>441941</v>
      </c>
      <c r="AI49" s="4">
        <f>(AI31-(AI25+AI26))</f>
        <v>202139</v>
      </c>
      <c r="AJ49" s="4">
        <f t="shared" si="25"/>
        <v>409093</v>
      </c>
      <c r="AK49" s="4">
        <f>(AK31-(AK25+AK26))</f>
        <v>207307</v>
      </c>
      <c r="AL49" s="4">
        <f t="shared" si="25"/>
        <v>423050</v>
      </c>
      <c r="AM49" s="4">
        <f>(AM31-(AM25+AM26))</f>
        <v>210418</v>
      </c>
      <c r="AN49" s="4">
        <f t="shared" si="25"/>
        <v>437962</v>
      </c>
      <c r="AO49" s="4">
        <f>(AO31-(AO25+AO26))</f>
        <v>221429</v>
      </c>
      <c r="AP49" s="4">
        <f t="shared" si="25"/>
        <v>431412</v>
      </c>
      <c r="AQ49" s="4">
        <f>(AQ31-(AQ25+AQ26))</f>
        <v>232280</v>
      </c>
      <c r="AR49" s="4">
        <f t="shared" si="25"/>
        <v>462206</v>
      </c>
      <c r="AS49" s="4">
        <f>(AS31-(AS25+AS26))</f>
        <v>216780</v>
      </c>
      <c r="AT49" s="4">
        <f t="shared" si="25"/>
        <v>418270</v>
      </c>
      <c r="AU49" s="4">
        <f>(AU31-(AU25+AU26))</f>
        <v>200504</v>
      </c>
      <c r="AV49" s="4">
        <f t="shared" si="25"/>
        <v>439617</v>
      </c>
      <c r="AW49" s="4">
        <f>(AW31-(AW25+AW26))</f>
        <v>227224</v>
      </c>
      <c r="AX49" s="4">
        <f t="shared" si="25"/>
        <v>447778</v>
      </c>
      <c r="AY49" s="4">
        <f>(AY31-(AY25+AY26))</f>
        <v>231573</v>
      </c>
      <c r="AZ49" s="4">
        <f t="shared" si="25"/>
        <v>459363</v>
      </c>
      <c r="BA49" s="4">
        <f>(BA31-(BA25+BA26))</f>
        <v>236708</v>
      </c>
      <c r="BB49" s="4">
        <f t="shared" si="25"/>
        <v>458990</v>
      </c>
      <c r="BC49" s="4">
        <f>(BC31-(BC25+BC26))</f>
        <v>244076</v>
      </c>
      <c r="BD49" s="4">
        <f t="shared" si="25"/>
        <v>471381</v>
      </c>
      <c r="BE49" s="4">
        <f>(BE31-(BE25+BE26))</f>
        <v>256659</v>
      </c>
      <c r="BF49" s="4">
        <f t="shared" si="25"/>
        <v>488766</v>
      </c>
      <c r="BG49" s="4">
        <f>(BG31-(BG25+BG26))</f>
        <v>247461</v>
      </c>
      <c r="BH49" s="4">
        <f t="shared" si="25"/>
        <v>484292</v>
      </c>
      <c r="BI49" s="4">
        <f>(BI31-(BI25+BI26))</f>
        <v>236054</v>
      </c>
      <c r="BJ49" s="4">
        <f t="shared" si="25"/>
        <v>496346</v>
      </c>
      <c r="BK49" s="4">
        <f>(BK31-(BK25+BK26))</f>
        <v>239918</v>
      </c>
      <c r="BL49" s="4">
        <f t="shared" si="25"/>
        <v>478692</v>
      </c>
      <c r="BM49" s="4">
        <f>(BM31-(BM25+BM26))</f>
        <v>249443</v>
      </c>
      <c r="BN49" s="4">
        <f t="shared" si="25"/>
        <v>486994</v>
      </c>
      <c r="BO49" s="4">
        <f>(BO31-(BO25+BO26))</f>
        <v>262255</v>
      </c>
      <c r="BP49" s="4">
        <f>(BP31+BO31-(BP25+BP26+BO25+BO26))</f>
        <v>510336</v>
      </c>
      <c r="BQ49" s="4">
        <f>(BQ31-(BQ25+BQ26))</f>
        <v>235165</v>
      </c>
      <c r="BR49" s="4">
        <f>(BR31+BQ31-(BR25+BR26+BQ25+BQ26))</f>
        <v>475548</v>
      </c>
      <c r="BS49" s="4">
        <f>(BS31-(BS25+BS26))</f>
        <v>254248</v>
      </c>
      <c r="BT49" s="4">
        <f>(BT31+BS31-(BT25+BT26+BS25+BS26))</f>
        <v>502141</v>
      </c>
      <c r="BU49" s="4">
        <f>(BU31-(BU25+BU26))</f>
        <v>227642</v>
      </c>
      <c r="BV49" s="4">
        <f>(BV31+BU31-(BV25+BV26+BU25+BU26))</f>
        <v>479911</v>
      </c>
      <c r="BW49" s="4">
        <f>(BW31-(BW25+BW26))</f>
        <v>250406</v>
      </c>
      <c r="BX49" s="4">
        <f>(BX31+BW31-(BX25+BX26+BW25+BW26))</f>
        <v>482758</v>
      </c>
      <c r="BY49" s="4">
        <f>(BY31-(BY25+BY26))</f>
        <v>232646</v>
      </c>
      <c r="BZ49" s="4">
        <f>(BZ31+BY31-(BZ25+BZ26+BY25+BY26))</f>
        <v>493472</v>
      </c>
      <c r="CA49" s="4">
        <f>(CA31-(CA25+CA26))</f>
        <v>250260</v>
      </c>
      <c r="CB49" s="4">
        <f>(CB31+CA31-(CB25+CB26+CA25+CA26))</f>
        <v>478558</v>
      </c>
      <c r="CC49" s="4">
        <f>(CC31-(CC25+CC26))</f>
        <v>236456</v>
      </c>
      <c r="CD49" s="4">
        <f>(CD31+CC31-(CD25+CD26+CC25+CC26))</f>
        <v>492572</v>
      </c>
      <c r="CE49" s="4">
        <f>(CE31-(CE25+CE26))</f>
        <v>244597</v>
      </c>
      <c r="CF49" s="4">
        <f>(CF31+CE31-(CF25+CF26+CE25+CE26))</f>
        <v>450897</v>
      </c>
      <c r="CG49" s="4">
        <f>(CG31-(CG25+CG26))</f>
        <v>267648</v>
      </c>
      <c r="CH49" s="4">
        <f>(CH31+CG31-(CH25+CH26+CG25+CG26))</f>
        <v>509889</v>
      </c>
      <c r="CI49" s="4">
        <f>(CI31-(CI25+CI26))</f>
        <v>240178</v>
      </c>
      <c r="CJ49" s="4">
        <f>(CJ31+CI31-(CJ25+CJ26+CI25+CI26))</f>
        <v>475287</v>
      </c>
      <c r="CK49" s="4">
        <f>(CK31-(CK25+CK26))</f>
        <v>268927</v>
      </c>
      <c r="CL49" s="4">
        <f>(CL31+CK31-(CL25+CL26+CK25+CK26))</f>
        <v>522567</v>
      </c>
      <c r="CM49" s="4">
        <f>(CM31-(CM25+CM26))</f>
        <v>265558</v>
      </c>
      <c r="CN49" s="4">
        <f>(CN31+CM31-(CN25+CN26+CM25+CM26))</f>
        <v>538530</v>
      </c>
      <c r="CO49" s="4">
        <f>(CO31-(CO25+CO26))</f>
        <v>285059</v>
      </c>
      <c r="CP49" s="4">
        <f>(CP31+CO31-(CP25+CP26+CO25+CO26))</f>
        <v>557762</v>
      </c>
      <c r="CQ49" s="4">
        <f>(CQ31-(CQ25+CQ26))</f>
        <v>261640</v>
      </c>
      <c r="CR49" s="4">
        <f>(CR31+CQ31-(CR25+CR26+CQ25+CQ26))</f>
        <v>534254</v>
      </c>
      <c r="CS49" s="4">
        <f>(CS31-(CS25+CS26))</f>
        <v>272771</v>
      </c>
      <c r="CT49" s="4">
        <f>(CT31+CS31-(CT25+CT26+CS25+CS26))</f>
        <v>540871</v>
      </c>
      <c r="CU49" s="4">
        <f>(CU31-(CU25+CU26))</f>
        <v>261064</v>
      </c>
      <c r="CV49" s="4">
        <f>(CV31+CU31-(CV25+CV26+CU25+CU26))</f>
        <v>511665</v>
      </c>
      <c r="CW49" s="4">
        <f>(CW31-(CW25+CW26))</f>
        <v>267501</v>
      </c>
      <c r="CX49" s="4">
        <f>(CX31+CW31-(CX25+CX26+CW25+CW26))</f>
        <v>524530</v>
      </c>
      <c r="CY49" s="4">
        <f>(CY31-(CY25+CY26))</f>
        <v>243206</v>
      </c>
      <c r="CZ49" s="4">
        <f>(CZ31+CY31-(CZ25+CZ26+CY25+CY26))</f>
        <v>479429</v>
      </c>
      <c r="DA49" s="4">
        <f>(DA31-(DA25+DA26))</f>
        <v>271570</v>
      </c>
      <c r="DB49" s="4">
        <f>(DB31+DA31-(DB25+DB26+DA25+DA26))</f>
        <v>0</v>
      </c>
      <c r="DC49" s="4">
        <f>(DC31-(DC25+DC26))</f>
        <v>0</v>
      </c>
      <c r="DD49" s="4">
        <f>(DD31+DC31-(DD25+DD26+DC25+DC26))</f>
        <v>0</v>
      </c>
      <c r="DE49" s="4">
        <f>(DE31-(DE25+DE26))</f>
        <v>0</v>
      </c>
      <c r="DF49" s="4">
        <f>(DF31+DE31-(DF25+DF26+DE25+DE26))</f>
        <v>0</v>
      </c>
      <c r="DG49" s="4">
        <f>(DG31-(DG25+DG26))</f>
        <v>0</v>
      </c>
      <c r="DH49" s="4">
        <f>(DH31+DG31-(DH25+DH26+DG25+DG26))</f>
        <v>0</v>
      </c>
      <c r="DI49" s="4">
        <f>(DI31-(DI25+DI26))</f>
        <v>0</v>
      </c>
    </row>
    <row r="50" spans="1:123" s="5" customFormat="1" ht="12.75">
      <c r="A50" s="14" t="s">
        <v>29</v>
      </c>
      <c r="B50" s="5" t="str">
        <f>IF((B31+A31)&gt;=B48,"Pass","Failed")</f>
        <v>Pass</v>
      </c>
      <c r="C50" s="5" t="str">
        <f>IF(C31-(C25+C26)&gt;=C48,"Pass","Failed")</f>
        <v>Pass</v>
      </c>
      <c r="D50" s="5" t="str">
        <f aca="true" t="shared" si="26" ref="D50:AL50">IF((D31+C31)&gt;=D48,"Pass","Failed")</f>
        <v>Pass</v>
      </c>
      <c r="E50" s="5" t="str">
        <f>IF(E31-(E25+E26)&gt;=E48,"Pass","Failed")</f>
        <v>Failed</v>
      </c>
      <c r="F50" s="5" t="str">
        <f t="shared" si="26"/>
        <v>Pass</v>
      </c>
      <c r="G50" s="5" t="str">
        <f>IF(G31-(G25+G26)&gt;=G48,"Pass","Failed")</f>
        <v>Pass</v>
      </c>
      <c r="H50" s="5" t="str">
        <f t="shared" si="26"/>
        <v>Pass</v>
      </c>
      <c r="I50" s="5" t="str">
        <f>IF(I31-(I25+I26)&gt;=I48,"Pass","Failed")</f>
        <v>Pass</v>
      </c>
      <c r="J50" s="5" t="str">
        <f t="shared" si="26"/>
        <v>Pass</v>
      </c>
      <c r="K50" s="5" t="str">
        <f>IF(K31-(K25+K26)&gt;=K48,"Pass","Failed")</f>
        <v>Pass</v>
      </c>
      <c r="L50" s="5" t="str">
        <f t="shared" si="26"/>
        <v>Pass</v>
      </c>
      <c r="M50" s="5" t="str">
        <f>IF(M31-(M25+M26)&gt;=M48,"Pass","Failed")</f>
        <v>Pass</v>
      </c>
      <c r="N50" s="5" t="str">
        <f t="shared" si="26"/>
        <v>Pass</v>
      </c>
      <c r="O50" s="5" t="str">
        <f>IF(O31-(O25+O26)&gt;=O48,"Pass","Failed")</f>
        <v>Pass</v>
      </c>
      <c r="P50" s="5" t="str">
        <f t="shared" si="26"/>
        <v>Pass</v>
      </c>
      <c r="Q50" s="5" t="str">
        <f>IF(Q31-(Q25+Q26)&gt;=Q48,"Pass","Failed")</f>
        <v>Pass</v>
      </c>
      <c r="R50" s="5" t="str">
        <f t="shared" si="26"/>
        <v>Pass</v>
      </c>
      <c r="S50" s="5" t="str">
        <f>IF(S31-(S25+S26)&gt;=S48,"Pass","Failed")</f>
        <v>Pass</v>
      </c>
      <c r="T50" s="5" t="str">
        <f t="shared" si="26"/>
        <v>Pass</v>
      </c>
      <c r="U50" s="5" t="str">
        <f>IF(U31-(U25+U26)&gt;=U48,"Pass","Failed")</f>
        <v>Pass</v>
      </c>
      <c r="V50" s="5" t="str">
        <f t="shared" si="26"/>
        <v>Pass</v>
      </c>
      <c r="W50" s="5" t="str">
        <f>IF(W31-(W25+W26)&gt;=W48,"Pass","Failed")</f>
        <v>Pass</v>
      </c>
      <c r="X50" s="5" t="str">
        <f t="shared" si="26"/>
        <v>Pass</v>
      </c>
      <c r="Y50" s="5" t="str">
        <f>IF(Y31-(Y25+Y26)&gt;=Y48,"Pass","Failed")</f>
        <v>Pass</v>
      </c>
      <c r="Z50" s="5" t="str">
        <f t="shared" si="26"/>
        <v>Pass</v>
      </c>
      <c r="AA50" s="5" t="str">
        <f>IF(AA31-(AA25+AA26)&gt;=AA48,"Pass","Failed")</f>
        <v>Pass</v>
      </c>
      <c r="AB50" s="5" t="str">
        <f t="shared" si="26"/>
        <v>Pass</v>
      </c>
      <c r="AC50" s="5" t="str">
        <f>IF(AC31-(AC25+AC26)&gt;=AC48,"Pass","Failed")</f>
        <v>Pass</v>
      </c>
      <c r="AD50" s="5" t="str">
        <f t="shared" si="26"/>
        <v>Pass</v>
      </c>
      <c r="AE50" s="5" t="str">
        <f>IF(AE31-(AE25+AE26)&gt;=AE48,"Pass","Failed")</f>
        <v>Pass</v>
      </c>
      <c r="AF50" s="5" t="str">
        <f t="shared" si="26"/>
        <v>Pass</v>
      </c>
      <c r="AG50" s="5" t="str">
        <f>IF(AG31-(AG25+AG26)&gt;=AG48,"Pass","Failed")</f>
        <v>Pass</v>
      </c>
      <c r="AH50" s="5" t="str">
        <f t="shared" si="26"/>
        <v>Pass</v>
      </c>
      <c r="AI50" s="5" t="str">
        <f>IF(AI31-(AI25+AI26)&gt;=AI48,"Pass","Failed")</f>
        <v>Pass</v>
      </c>
      <c r="AJ50" s="5" t="str">
        <f t="shared" si="26"/>
        <v>Pass</v>
      </c>
      <c r="AK50" s="5" t="str">
        <f>IF(AK31-(AK25+AK26)&gt;=AK48,"Pass","Failed")</f>
        <v>Pass</v>
      </c>
      <c r="AL50" s="5" t="str">
        <f t="shared" si="26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>IF((AT31+AS31-(AT25+AT26+AS25+AS26))&gt;=AT48,"Pass","Failed")</f>
        <v>Pass</v>
      </c>
      <c r="AU50" s="5" t="str">
        <f>IF(AU31-(AU25+AU26)&gt;=AU48,"Pass","Failed")</f>
        <v>Pass</v>
      </c>
      <c r="AV50" s="5" t="str">
        <f aca="true" t="shared" si="27" ref="AV50:DF50">IF((AV31+AU31-(AV25+AV26+AU25+AU26))&gt;=AV48,"Pass","Failed")</f>
        <v>Pass</v>
      </c>
      <c r="AW50" s="5" t="str">
        <f>IF(AW31-(AW25+AW26)&gt;=AW48,"Pass","Failed")</f>
        <v>Pass</v>
      </c>
      <c r="AX50" s="5" t="str">
        <f t="shared" si="27"/>
        <v>Pass</v>
      </c>
      <c r="AY50" s="5" t="str">
        <f>IF(AY31-(AY25+AY26)&gt;=AY48,"Pass","Failed")</f>
        <v>Pass</v>
      </c>
      <c r="AZ50" s="5" t="str">
        <f t="shared" si="27"/>
        <v>Pass</v>
      </c>
      <c r="BA50" s="5" t="str">
        <f>IF(BA31-(BA25+BA26)&gt;=BA48,"Pass","Failed")</f>
        <v>Pass</v>
      </c>
      <c r="BB50" s="5" t="str">
        <f t="shared" si="27"/>
        <v>Pass</v>
      </c>
      <c r="BC50" s="5" t="str">
        <f>IF(BC31-(BC25+BC26)&gt;=BC48,"Pass","Failed")</f>
        <v>Pass</v>
      </c>
      <c r="BD50" s="5" t="str">
        <f t="shared" si="27"/>
        <v>Pass</v>
      </c>
      <c r="BE50" s="5" t="str">
        <f>IF(BE31-(BE25+BE26)&gt;=BE48,"Pass","Failed")</f>
        <v>Pass</v>
      </c>
      <c r="BF50" s="5" t="str">
        <f t="shared" si="27"/>
        <v>Pass</v>
      </c>
      <c r="BG50" s="5" t="str">
        <f>IF(BG31-(BG25+BG26)&gt;=BG48,"Pass","Failed")</f>
        <v>Pass</v>
      </c>
      <c r="BH50" s="5" t="str">
        <f t="shared" si="27"/>
        <v>Pass</v>
      </c>
      <c r="BI50" s="5" t="str">
        <f>IF(BI31-(BI25+BI26)&gt;=BI48,"Pass","Failed")</f>
        <v>Pass</v>
      </c>
      <c r="BJ50" s="5" t="str">
        <f t="shared" si="27"/>
        <v>Pass</v>
      </c>
      <c r="BK50" s="5" t="str">
        <f>IF(BK31-(BK25+BK26)&gt;=BK48,"Pass","Failed")</f>
        <v>Pass</v>
      </c>
      <c r="BL50" s="5" t="str">
        <f t="shared" si="27"/>
        <v>Pass</v>
      </c>
      <c r="BM50" s="5" t="str">
        <f>IF(BM31-(BM25+BM26)&gt;=BM48,"Pass","Failed")</f>
        <v>Pass</v>
      </c>
      <c r="BN50" s="5" t="str">
        <f t="shared" si="27"/>
        <v>Pass</v>
      </c>
      <c r="BO50" s="5" t="str">
        <f>IF(BO31-(BO25+BO26)&gt;=BO48,"Pass","Failed")</f>
        <v>Pass</v>
      </c>
      <c r="BP50" s="5" t="str">
        <f t="shared" si="27"/>
        <v>Pass</v>
      </c>
      <c r="BQ50" s="5" t="str">
        <f>IF(BQ31-(BQ25+BQ26)&gt;=BQ48,"Pass","Failed")</f>
        <v>Pass</v>
      </c>
      <c r="BR50" s="5" t="str">
        <f t="shared" si="27"/>
        <v>Pass</v>
      </c>
      <c r="BS50" s="5" t="str">
        <f>IF(BS31-(BS25+BS26)&gt;=BS48,"Pass","Failed")</f>
        <v>Pass</v>
      </c>
      <c r="BT50" s="5" t="str">
        <f t="shared" si="27"/>
        <v>Pass</v>
      </c>
      <c r="BU50" s="5" t="str">
        <f>IF(BU31-(BU25+BU26)&gt;=BU48,"Pass","Failed")</f>
        <v>Pass</v>
      </c>
      <c r="BV50" s="5" t="str">
        <f t="shared" si="27"/>
        <v>Pass</v>
      </c>
      <c r="BW50" s="5" t="str">
        <f>IF(BW31-(BW25+BW26)&gt;=BW48,"Pass","Failed")</f>
        <v>Pass</v>
      </c>
      <c r="BX50" s="5" t="str">
        <f t="shared" si="27"/>
        <v>Pass</v>
      </c>
      <c r="BY50" s="5" t="str">
        <f>IF(BY31-(BY25+BY26)&gt;=BY48,"Pass","Failed")</f>
        <v>Pass</v>
      </c>
      <c r="BZ50" s="5" t="str">
        <f t="shared" si="27"/>
        <v>Pass</v>
      </c>
      <c r="CA50" s="5" t="str">
        <f>IF(CA31-(CA25+CA26)&gt;=CA48,"Pass","Failed")</f>
        <v>Pass</v>
      </c>
      <c r="CB50" s="5" t="str">
        <f t="shared" si="27"/>
        <v>Pass</v>
      </c>
      <c r="CC50" s="5" t="str">
        <f>IF(CC31-(CC25+CC26)&gt;=CC48,"Pass","Failed")</f>
        <v>Pass</v>
      </c>
      <c r="CD50" s="5" t="str">
        <f t="shared" si="27"/>
        <v>Pass</v>
      </c>
      <c r="CE50" s="5" t="str">
        <f>IF(CE31-(CE25+CE26)&gt;=CE48,"Pass","Failed")</f>
        <v>Pass</v>
      </c>
      <c r="CF50" s="5" t="str">
        <f t="shared" si="27"/>
        <v>Pass</v>
      </c>
      <c r="CG50" s="5" t="str">
        <f>IF(CG31-(CG25+CG26)&gt;=CG48,"Pass","Failed")</f>
        <v>Pass</v>
      </c>
      <c r="CH50" s="5" t="str">
        <f t="shared" si="27"/>
        <v>Pass</v>
      </c>
      <c r="CI50" s="5" t="str">
        <f t="shared" si="27"/>
        <v>Pass</v>
      </c>
      <c r="CJ50" s="5" t="str">
        <f t="shared" si="27"/>
        <v>Pass</v>
      </c>
      <c r="CK50" s="5" t="str">
        <f t="shared" si="27"/>
        <v>Pass</v>
      </c>
      <c r="CL50" s="5" t="str">
        <f t="shared" si="27"/>
        <v>Pass</v>
      </c>
      <c r="CM50" s="5" t="str">
        <f t="shared" si="27"/>
        <v>Pass</v>
      </c>
      <c r="CN50" s="5" t="str">
        <f t="shared" si="27"/>
        <v>Pass</v>
      </c>
      <c r="CO50" s="5" t="str">
        <f t="shared" si="27"/>
        <v>Pass</v>
      </c>
      <c r="CP50" s="5" t="str">
        <f t="shared" si="27"/>
        <v>Pass</v>
      </c>
      <c r="CQ50" s="5" t="str">
        <f t="shared" si="27"/>
        <v>Pass</v>
      </c>
      <c r="CR50" s="5" t="str">
        <f t="shared" si="27"/>
        <v>Pass</v>
      </c>
      <c r="CS50" s="5" t="str">
        <f t="shared" si="27"/>
        <v>Pass</v>
      </c>
      <c r="CT50" s="5" t="str">
        <f t="shared" si="27"/>
        <v>Pass</v>
      </c>
      <c r="CU50" s="5" t="str">
        <f t="shared" si="27"/>
        <v>Pass</v>
      </c>
      <c r="CV50" s="5" t="str">
        <f t="shared" si="27"/>
        <v>Pass</v>
      </c>
      <c r="CW50" s="5" t="str">
        <f t="shared" si="27"/>
        <v>Pass</v>
      </c>
      <c r="CX50" s="5" t="str">
        <f t="shared" si="27"/>
        <v>Pass</v>
      </c>
      <c r="CY50" s="5" t="str">
        <f t="shared" si="27"/>
        <v>Pass</v>
      </c>
      <c r="CZ50" s="5" t="str">
        <f t="shared" si="27"/>
        <v>Pass</v>
      </c>
      <c r="DA50" s="5" t="str">
        <f>IF((DA31+CZ31-(DA25+DA26+CZ25+CZ26))&gt;=DA48,"Pass","Failed")</f>
        <v>Pass</v>
      </c>
      <c r="DB50" s="5" t="str">
        <f t="shared" si="27"/>
        <v>Failed</v>
      </c>
      <c r="DC50" s="5" t="str">
        <f t="shared" si="27"/>
        <v>Failed</v>
      </c>
      <c r="DD50" s="5" t="str">
        <f t="shared" si="27"/>
        <v>Failed</v>
      </c>
      <c r="DE50" s="5" t="str">
        <f t="shared" si="27"/>
        <v>Failed</v>
      </c>
      <c r="DF50" s="5" t="str">
        <f t="shared" si="27"/>
        <v>Failed</v>
      </c>
      <c r="DG50" s="5" t="str">
        <f aca="true" t="shared" si="28" ref="DG50:DS50">IF((DG31+DF31-(DG25+DG26+DF25+DF26))&gt;=DG48,"Pass","Failed")</f>
        <v>Failed</v>
      </c>
      <c r="DH50" s="5" t="str">
        <f t="shared" si="28"/>
        <v>Failed</v>
      </c>
      <c r="DI50" s="5" t="str">
        <f t="shared" si="28"/>
        <v>Failed</v>
      </c>
      <c r="DJ50" s="5" t="str">
        <f t="shared" si="28"/>
        <v>Pass</v>
      </c>
      <c r="DK50" s="5" t="str">
        <f t="shared" si="28"/>
        <v>Pass</v>
      </c>
      <c r="DL50" s="5" t="str">
        <f t="shared" si="28"/>
        <v>Pass</v>
      </c>
      <c r="DM50" s="5" t="str">
        <f t="shared" si="28"/>
        <v>Pass</v>
      </c>
      <c r="DN50" s="5" t="str">
        <f t="shared" si="28"/>
        <v>Pass</v>
      </c>
      <c r="DO50" s="5" t="str">
        <f t="shared" si="28"/>
        <v>Pass</v>
      </c>
      <c r="DP50" s="5" t="str">
        <f t="shared" si="28"/>
        <v>Pass</v>
      </c>
      <c r="DQ50" s="5" t="str">
        <f t="shared" si="28"/>
        <v>Pass</v>
      </c>
      <c r="DR50" s="5" t="str">
        <f t="shared" si="28"/>
        <v>Pass</v>
      </c>
      <c r="DS50" s="5" t="str">
        <f t="shared" si="28"/>
        <v>Pass</v>
      </c>
    </row>
    <row r="51" spans="1:112" s="5" customFormat="1" ht="12.75">
      <c r="A51" s="14" t="s">
        <v>60</v>
      </c>
      <c r="C51" s="5">
        <f aca="true" t="shared" si="29" ref="C51:BN51">C49/C48-1</f>
        <v>0.008591243084578037</v>
      </c>
      <c r="D51" s="5">
        <f t="shared" si="29"/>
        <v>-0.0026557141674989904</v>
      </c>
      <c r="E51" s="5">
        <f t="shared" si="29"/>
        <v>-0.013468955151985762</v>
      </c>
      <c r="F51" s="5">
        <f t="shared" si="29"/>
        <v>0.014114088992532192</v>
      </c>
      <c r="G51" s="5">
        <f t="shared" si="29"/>
        <v>0.03198742952728839</v>
      </c>
      <c r="H51" s="5">
        <f t="shared" si="29"/>
        <v>0.028159924256736746</v>
      </c>
      <c r="I51" s="5">
        <f t="shared" si="29"/>
        <v>0.0349258177300642</v>
      </c>
      <c r="J51" s="5">
        <f t="shared" si="29"/>
        <v>0.02320518298888863</v>
      </c>
      <c r="K51" s="5">
        <f t="shared" si="29"/>
        <v>0.03140425839378658</v>
      </c>
      <c r="L51" s="5">
        <f t="shared" si="29"/>
        <v>0.04708248107547619</v>
      </c>
      <c r="M51" s="5">
        <f t="shared" si="29"/>
        <v>0.01876020503272202</v>
      </c>
      <c r="N51" s="5">
        <f t="shared" si="29"/>
        <v>0.03236539998125543</v>
      </c>
      <c r="O51" s="5">
        <f t="shared" si="29"/>
        <v>0.05463817736509724</v>
      </c>
      <c r="P51" s="5">
        <f t="shared" si="29"/>
        <v>0.06847372261555251</v>
      </c>
      <c r="Q51" s="5">
        <f t="shared" si="29"/>
        <v>0.03989401167083728</v>
      </c>
      <c r="R51" s="5">
        <f t="shared" si="29"/>
        <v>0.05975967925862791</v>
      </c>
      <c r="S51" s="5">
        <f t="shared" si="29"/>
        <v>0.0001264777443068521</v>
      </c>
      <c r="T51" s="5">
        <f t="shared" si="29"/>
        <v>0.061459737100458156</v>
      </c>
      <c r="U51" s="5">
        <f t="shared" si="29"/>
        <v>0.0822514026495571</v>
      </c>
      <c r="V51" s="5">
        <f t="shared" si="29"/>
        <v>0.08009298038014534</v>
      </c>
      <c r="W51" s="5">
        <f t="shared" si="29"/>
        <v>0.12583291121170448</v>
      </c>
      <c r="X51" s="5">
        <f t="shared" si="29"/>
        <v>0.062130819025000505</v>
      </c>
      <c r="Y51" s="5">
        <f t="shared" si="29"/>
        <v>0.15866199518468482</v>
      </c>
      <c r="Z51" s="5">
        <f t="shared" si="29"/>
        <v>0.07326096931706805</v>
      </c>
      <c r="AA51" s="5">
        <f t="shared" si="29"/>
        <v>0.154040736199627</v>
      </c>
      <c r="AB51" s="5">
        <f t="shared" si="29"/>
        <v>0.10846762422750822</v>
      </c>
      <c r="AC51" s="5">
        <f t="shared" si="29"/>
        <v>0.16875141851285935</v>
      </c>
      <c r="AD51" s="5">
        <f t="shared" si="29"/>
        <v>0.12427891066258479</v>
      </c>
      <c r="AE51" s="5">
        <f t="shared" si="29"/>
        <v>0.15336379018406565</v>
      </c>
      <c r="AF51" s="5">
        <f t="shared" si="29"/>
        <v>0.11386800866597468</v>
      </c>
      <c r="AG51" s="5">
        <f t="shared" si="29"/>
        <v>0.2092761274286108</v>
      </c>
      <c r="AH51" s="5">
        <f t="shared" si="29"/>
        <v>0.1982921241455624</v>
      </c>
      <c r="AI51" s="5">
        <f t="shared" si="29"/>
        <v>0.09055282626895966</v>
      </c>
      <c r="AJ51" s="5">
        <f t="shared" si="29"/>
        <v>0.10298875031072696</v>
      </c>
      <c r="AK51" s="5">
        <f t="shared" si="29"/>
        <v>0.11286552475090161</v>
      </c>
      <c r="AL51" s="5">
        <f t="shared" si="29"/>
        <v>0.1353132914907611</v>
      </c>
      <c r="AM51" s="5">
        <f t="shared" si="29"/>
        <v>0.1215829131338193</v>
      </c>
      <c r="AN51" s="5">
        <f t="shared" si="29"/>
        <v>0.16520947234577976</v>
      </c>
      <c r="AO51" s="5">
        <f t="shared" si="29"/>
        <v>0.17361249175843874</v>
      </c>
      <c r="AP51" s="5">
        <f t="shared" si="29"/>
        <v>0.1434747853316347</v>
      </c>
      <c r="AQ51" s="5">
        <f t="shared" si="29"/>
        <v>0.22438427341272527</v>
      </c>
      <c r="AR51" s="5">
        <f t="shared" si="29"/>
        <v>0.2167968516435157</v>
      </c>
      <c r="AS51" s="5">
        <f t="shared" si="29"/>
        <v>0.13654271358451608</v>
      </c>
      <c r="AT51" s="5">
        <f t="shared" si="29"/>
        <v>0.09681797919964441</v>
      </c>
      <c r="AU51" s="5">
        <f t="shared" si="29"/>
        <v>0.046766984359329244</v>
      </c>
      <c r="AV51" s="5">
        <f t="shared" si="29"/>
        <v>0.14767704415177763</v>
      </c>
      <c r="AW51" s="5">
        <f t="shared" si="29"/>
        <v>0.1795250817771914</v>
      </c>
      <c r="AX51" s="5">
        <f t="shared" si="29"/>
        <v>0.16061423938810426</v>
      </c>
      <c r="AY51" s="5">
        <f t="shared" si="29"/>
        <v>0.19511368909869753</v>
      </c>
      <c r="AZ51" s="5">
        <f t="shared" si="29"/>
        <v>0.18535193991839494</v>
      </c>
      <c r="BA51" s="5">
        <f t="shared" si="29"/>
        <v>0.2159684380810014</v>
      </c>
      <c r="BB51" s="5">
        <f t="shared" si="29"/>
        <v>0.17891527408198882</v>
      </c>
      <c r="BC51" s="5">
        <f t="shared" si="29"/>
        <v>0.24437175378632925</v>
      </c>
      <c r="BD51" s="5">
        <f t="shared" si="29"/>
        <v>0.1976977824215127</v>
      </c>
      <c r="BE51" s="5">
        <f t="shared" si="29"/>
        <v>0.29803813498518594</v>
      </c>
      <c r="BF51" s="5">
        <f t="shared" si="29"/>
        <v>0.2359529708371213</v>
      </c>
      <c r="BG51" s="5">
        <f t="shared" si="29"/>
        <v>0.24619951616307945</v>
      </c>
      <c r="BH51" s="5">
        <f t="shared" si="29"/>
        <v>0.21823315702226864</v>
      </c>
      <c r="BI51" s="5">
        <f t="shared" si="29"/>
        <v>0.18076250711136455</v>
      </c>
      <c r="BJ51" s="5">
        <f t="shared" si="29"/>
        <v>0.24138279240067395</v>
      </c>
      <c r="BK51" s="5">
        <f t="shared" si="29"/>
        <v>0.194737468857352</v>
      </c>
      <c r="BL51" s="5">
        <f t="shared" si="29"/>
        <v>0.19188903800936896</v>
      </c>
      <c r="BM51" s="5">
        <f t="shared" si="29"/>
        <v>0.236513267477777</v>
      </c>
      <c r="BN51" s="5">
        <f t="shared" si="29"/>
        <v>0.20703836584324375</v>
      </c>
      <c r="BO51" s="5">
        <f aca="true" t="shared" si="30" ref="BO51:CE51">BO49/BO48-1</f>
        <v>0.29421678556366304</v>
      </c>
      <c r="BP51" s="5">
        <f t="shared" si="30"/>
        <v>0.25924275509984107</v>
      </c>
      <c r="BQ51" s="5">
        <f t="shared" si="30"/>
        <v>0.15524175086377023</v>
      </c>
      <c r="BR51" s="5">
        <f t="shared" si="30"/>
        <v>0.16805839334034434</v>
      </c>
      <c r="BS51" s="5">
        <f t="shared" si="30"/>
        <v>0.243404417814153</v>
      </c>
      <c r="BT51" s="5">
        <f t="shared" si="30"/>
        <v>0.22786479690227002</v>
      </c>
      <c r="BU51" s="5">
        <f t="shared" si="30"/>
        <v>0.10821031390786029</v>
      </c>
      <c r="BV51" s="5">
        <f t="shared" si="30"/>
        <v>0.1681550855242775</v>
      </c>
      <c r="BW51" s="5">
        <f t="shared" si="30"/>
        <v>0.21357959600012144</v>
      </c>
      <c r="BX51" s="5">
        <f t="shared" si="30"/>
        <v>0.1698307121351459</v>
      </c>
      <c r="BY51" s="5">
        <f t="shared" si="30"/>
        <v>0.12235683308356204</v>
      </c>
      <c r="BZ51" s="5">
        <f t="shared" si="30"/>
        <v>0.19033138574360087</v>
      </c>
      <c r="CA51" s="5">
        <f t="shared" si="30"/>
        <v>0.20192453411348632</v>
      </c>
      <c r="CB51" s="5">
        <f t="shared" si="30"/>
        <v>0.14918604890170584</v>
      </c>
      <c r="CC51" s="5">
        <f t="shared" si="30"/>
        <v>0.13044376605529218</v>
      </c>
      <c r="CD51" s="5">
        <f t="shared" si="30"/>
        <v>0.1774388189206182</v>
      </c>
      <c r="CE51" s="5">
        <f t="shared" si="30"/>
        <v>0.16412152919729084</v>
      </c>
      <c r="CF51" s="5">
        <f aca="true" t="shared" si="31" ref="CF51:CK51">CF49/CF48-1</f>
        <v>0.07298720988088725</v>
      </c>
      <c r="CG51" s="5">
        <f t="shared" si="31"/>
        <v>0.2680099794647115</v>
      </c>
      <c r="CH51" s="5">
        <f t="shared" si="31"/>
        <v>0.20782583919790598</v>
      </c>
      <c r="CI51" s="5">
        <f t="shared" si="31"/>
        <v>0.1327624515937098</v>
      </c>
      <c r="CJ51" s="5">
        <f t="shared" si="31"/>
        <v>0.12080887369080329</v>
      </c>
      <c r="CK51" s="5">
        <f t="shared" si="31"/>
        <v>0.2625513114886018</v>
      </c>
      <c r="CL51" s="5">
        <f>CL49/CL48-1</f>
        <v>0.22666681142217815</v>
      </c>
      <c r="CM51" s="5">
        <f>CM49/CM48-1</f>
        <v>0.23388736856552939</v>
      </c>
      <c r="CN51" s="5">
        <f>CN49/CN48-1</f>
        <v>0.24389618444015326</v>
      </c>
      <c r="CO51" s="5">
        <f>CO49/CO48-1</f>
        <v>0.31095344623445187</v>
      </c>
      <c r="CP51" s="5">
        <f aca="true" t="shared" si="32" ref="CP51:DH51">CP49/CP48-1</f>
        <v>0.2825415371530462</v>
      </c>
      <c r="CQ51" s="5">
        <f t="shared" si="32"/>
        <v>0.19876197174691135</v>
      </c>
      <c r="CR51" s="5">
        <f t="shared" si="32"/>
        <v>0.22390188513544262</v>
      </c>
      <c r="CS51" s="5">
        <f t="shared" si="32"/>
        <v>0.24582167337542127</v>
      </c>
      <c r="CT51" s="5">
        <f t="shared" si="32"/>
        <v>0.23776082135447418</v>
      </c>
      <c r="CU51" s="5">
        <f t="shared" si="32"/>
        <v>0.18906103778331063</v>
      </c>
      <c r="CV51" s="5">
        <f t="shared" si="32"/>
        <v>0.1655878298445277</v>
      </c>
      <c r="CW51" s="5">
        <f t="shared" si="32"/>
        <v>0.2140491624318337</v>
      </c>
      <c r="CX51" s="5">
        <f t="shared" si="32"/>
        <v>0.19028565719449597</v>
      </c>
      <c r="CY51" s="5">
        <f t="shared" si="32"/>
        <v>0.09873261586252235</v>
      </c>
      <c r="CZ51" s="5">
        <f t="shared" si="32"/>
        <v>0.08295905382752333</v>
      </c>
      <c r="DA51" s="5">
        <f>DA49/DA48-1</f>
        <v>0.2787633173521342</v>
      </c>
      <c r="DB51" s="5">
        <f t="shared" si="32"/>
        <v>-1</v>
      </c>
      <c r="DC51" s="5">
        <f t="shared" si="32"/>
        <v>-1</v>
      </c>
      <c r="DD51" s="5">
        <f t="shared" si="32"/>
        <v>-1</v>
      </c>
      <c r="DE51" s="5">
        <f t="shared" si="32"/>
        <v>-1</v>
      </c>
      <c r="DF51" s="5">
        <f t="shared" si="32"/>
        <v>-1</v>
      </c>
      <c r="DG51" s="5">
        <f t="shared" si="32"/>
        <v>-1</v>
      </c>
      <c r="DH51" s="5">
        <f t="shared" si="32"/>
        <v>-1</v>
      </c>
    </row>
    <row r="52" spans="1:123" s="18" customFormat="1" ht="12.75">
      <c r="A52" s="17" t="s">
        <v>31</v>
      </c>
      <c r="B52" s="18">
        <v>125008</v>
      </c>
      <c r="C52" s="18">
        <v>251263</v>
      </c>
      <c r="D52" s="18">
        <v>251263</v>
      </c>
      <c r="E52" s="18">
        <v>252516</v>
      </c>
      <c r="F52" s="18">
        <v>252516</v>
      </c>
      <c r="G52" s="18">
        <v>253776</v>
      </c>
      <c r="H52" s="18">
        <v>253776</v>
      </c>
      <c r="I52" s="18">
        <v>255042</v>
      </c>
      <c r="J52" s="18">
        <v>255042</v>
      </c>
      <c r="K52" s="18">
        <v>256314</v>
      </c>
      <c r="L52" s="18">
        <v>256314</v>
      </c>
      <c r="M52" s="18">
        <v>257592</v>
      </c>
      <c r="N52" s="18">
        <v>257592</v>
      </c>
      <c r="O52" s="18">
        <v>258877</v>
      </c>
      <c r="P52" s="18">
        <v>258877</v>
      </c>
      <c r="Q52" s="18">
        <v>260168</v>
      </c>
      <c r="R52" s="18">
        <v>260168</v>
      </c>
      <c r="S52" s="18">
        <v>261466</v>
      </c>
      <c r="T52" s="18">
        <v>261466</v>
      </c>
      <c r="U52" s="18">
        <v>262770</v>
      </c>
      <c r="V52" s="18">
        <v>262770</v>
      </c>
      <c r="W52" s="18">
        <v>264080</v>
      </c>
      <c r="X52" s="18">
        <v>264080</v>
      </c>
      <c r="Y52" s="18">
        <v>265397</v>
      </c>
      <c r="Z52" s="18">
        <v>265397</v>
      </c>
      <c r="AA52" s="18">
        <v>266721</v>
      </c>
      <c r="AB52" s="18">
        <v>266721</v>
      </c>
      <c r="AC52" s="18">
        <v>268051</v>
      </c>
      <c r="AD52" s="18">
        <v>268051</v>
      </c>
      <c r="AE52" s="18">
        <v>269388</v>
      </c>
      <c r="AF52" s="18">
        <v>269388</v>
      </c>
      <c r="AG52" s="18">
        <v>270732</v>
      </c>
      <c r="AH52" s="18">
        <v>270732</v>
      </c>
      <c r="AI52" s="18">
        <v>272082</v>
      </c>
      <c r="AJ52" s="18">
        <v>272082</v>
      </c>
      <c r="AK52" s="18">
        <v>273439</v>
      </c>
      <c r="AL52" s="18">
        <v>273438.8</v>
      </c>
      <c r="AM52" s="18">
        <v>274803</v>
      </c>
      <c r="AN52" s="18">
        <v>274803</v>
      </c>
      <c r="AO52" s="18">
        <v>276174</v>
      </c>
      <c r="AP52" s="18">
        <v>276174</v>
      </c>
      <c r="AQ52" s="18">
        <f>AR19+AR18</f>
        <v>277551</v>
      </c>
      <c r="AR52" s="18">
        <f>AQ52</f>
        <v>277551</v>
      </c>
      <c r="AS52" s="18">
        <f>(AT19+AT18)*2</f>
        <v>278936</v>
      </c>
      <c r="AT52" s="18">
        <f>AS52</f>
        <v>278936</v>
      </c>
      <c r="AU52" s="18">
        <f>(AV19+AV18)*2</f>
        <v>280327</v>
      </c>
      <c r="AV52" s="18">
        <f>AU52</f>
        <v>280327</v>
      </c>
      <c r="AW52" s="18">
        <f>(AX19+AX18)*2</f>
        <v>281725</v>
      </c>
      <c r="AX52" s="18">
        <f>AW52</f>
        <v>281725</v>
      </c>
      <c r="AY52" s="18">
        <f>(AZ19+AZ18)*2</f>
        <v>283130</v>
      </c>
      <c r="AZ52" s="18">
        <f>AY52</f>
        <v>283130</v>
      </c>
      <c r="BA52" s="18">
        <f>(BB19+BB18)*2</f>
        <v>284542</v>
      </c>
      <c r="BB52" s="18">
        <f>BA52</f>
        <v>284542</v>
      </c>
      <c r="BC52" s="18">
        <f>(BD19+BD18)*2</f>
        <v>285962</v>
      </c>
      <c r="BD52" s="18">
        <f>BC52</f>
        <v>285962</v>
      </c>
      <c r="BE52" s="18">
        <f>(BF19+BF18)*2</f>
        <v>287386</v>
      </c>
      <c r="BF52" s="18">
        <f>BE52</f>
        <v>287386</v>
      </c>
      <c r="BG52" s="18">
        <f>(BH19+BH18)*2</f>
        <v>288820</v>
      </c>
      <c r="BH52" s="18">
        <f>BG52</f>
        <v>288820</v>
      </c>
      <c r="BI52" s="18">
        <f>(BJ19+BJ18)*2</f>
        <v>290261</v>
      </c>
      <c r="BJ52" s="18">
        <f>BI52</f>
        <v>290261</v>
      </c>
      <c r="BK52" s="18">
        <f>(BL19+BL18)*2</f>
        <v>291708</v>
      </c>
      <c r="BL52" s="18">
        <f>BK52</f>
        <v>291708</v>
      </c>
      <c r="BM52" s="18">
        <f>(BN19+BN18)*2</f>
        <v>293164</v>
      </c>
      <c r="BN52" s="18">
        <f>BM52</f>
        <v>293164</v>
      </c>
      <c r="BO52" s="18">
        <f>(BP19+BP18)*2</f>
        <v>294626</v>
      </c>
      <c r="BP52" s="18">
        <f>BO52</f>
        <v>294626</v>
      </c>
      <c r="BQ52" s="18">
        <f>(BR19+BR18)*2</f>
        <v>296096</v>
      </c>
      <c r="BR52" s="18">
        <f>BQ52</f>
        <v>296096</v>
      </c>
      <c r="BS52" s="18">
        <f>(BT19+BT18)*2</f>
        <v>297572</v>
      </c>
      <c r="BT52" s="18">
        <f>BS52</f>
        <v>297572</v>
      </c>
      <c r="BU52" s="18">
        <f>(BV19+BV18)*2</f>
        <v>299057</v>
      </c>
      <c r="BV52" s="18">
        <f>BU52</f>
        <v>299057</v>
      </c>
      <c r="BW52" s="18">
        <f>(BX19+BX18)*2</f>
        <v>300547</v>
      </c>
      <c r="BX52" s="18">
        <f>BW52</f>
        <v>300547</v>
      </c>
      <c r="BY52" s="18">
        <f>(BZ19+BZ18)*2</f>
        <v>302048</v>
      </c>
      <c r="BZ52" s="18">
        <f>BY52</f>
        <v>302048</v>
      </c>
      <c r="CA52" s="18">
        <f>(CB19+CB18)*2</f>
        <v>303554</v>
      </c>
      <c r="CB52" s="18">
        <f>CA52</f>
        <v>303554</v>
      </c>
      <c r="CC52" s="18">
        <f>(CD19+CD18)*2</f>
        <v>305068</v>
      </c>
      <c r="CD52" s="18">
        <f>CC52</f>
        <v>305068</v>
      </c>
      <c r="CE52" s="18">
        <f>(CF19+CF18)*2</f>
        <v>306589</v>
      </c>
      <c r="CF52" s="18">
        <f>CE52</f>
        <v>306589</v>
      </c>
      <c r="CG52" s="18">
        <f>(CH19+CH18)*2</f>
        <v>308118</v>
      </c>
      <c r="CH52" s="18">
        <f>CG52</f>
        <v>308118</v>
      </c>
      <c r="CI52" s="18">
        <f>(CJ19+CJ18)*2</f>
        <v>309654</v>
      </c>
      <c r="CJ52" s="18">
        <f>CI52</f>
        <v>309654</v>
      </c>
      <c r="CK52" s="18">
        <f>(CL19+CL18)*2</f>
        <v>311199</v>
      </c>
      <c r="CL52" s="18">
        <f>CK52</f>
        <v>311199</v>
      </c>
      <c r="CM52" s="18">
        <f>(CN19+CN18)*2</f>
        <v>312750</v>
      </c>
      <c r="CN52" s="18">
        <f>CM52</f>
        <v>312750</v>
      </c>
      <c r="CO52" s="18">
        <f>(CP19+CP18)*2</f>
        <v>314310</v>
      </c>
      <c r="CP52" s="18">
        <f>CO52</f>
        <v>314310</v>
      </c>
      <c r="CQ52" s="18">
        <f>(CR19+CR18)*2</f>
        <v>315878</v>
      </c>
      <c r="CR52" s="18">
        <f>CQ52</f>
        <v>315878</v>
      </c>
      <c r="CS52" s="18">
        <f>(CT19+CT18)*2</f>
        <v>317455</v>
      </c>
      <c r="CT52" s="18">
        <f>CS52</f>
        <v>317455</v>
      </c>
      <c r="CU52" s="18">
        <f>(CV19+CV18)*2</f>
        <v>319037</v>
      </c>
      <c r="CV52" s="18">
        <f>CU52</f>
        <v>319037</v>
      </c>
      <c r="CW52" s="18">
        <f>(CX19+CX18)*2</f>
        <v>320629</v>
      </c>
      <c r="CX52" s="18">
        <f>CW52</f>
        <v>320629</v>
      </c>
      <c r="CY52" s="18">
        <f>(CZ19+CZ18)*2</f>
        <v>322228</v>
      </c>
      <c r="CZ52" s="18">
        <f>CY52</f>
        <v>322228</v>
      </c>
      <c r="DA52" s="18">
        <f>(DB19+DB18)*2</f>
        <v>323835</v>
      </c>
      <c r="DB52" s="18">
        <f>DA52</f>
        <v>323835</v>
      </c>
      <c r="DC52" s="18">
        <f>(DD19+DD18)*2</f>
        <v>325450</v>
      </c>
      <c r="DD52" s="18">
        <f>DC52</f>
        <v>325450</v>
      </c>
      <c r="DE52" s="18">
        <f>(DF19+DF18)*2</f>
        <v>327073</v>
      </c>
      <c r="DF52" s="18">
        <f>DE52</f>
        <v>327073</v>
      </c>
      <c r="DG52" s="18">
        <f>(DH19+DH18)*2</f>
        <v>328705</v>
      </c>
      <c r="DH52" s="18">
        <f>DG52</f>
        <v>328705</v>
      </c>
      <c r="DI52" s="18">
        <f>(DJ19+DJ18)*2</f>
        <v>330345</v>
      </c>
      <c r="DJ52" s="18">
        <f>DI52</f>
        <v>330345</v>
      </c>
      <c r="DK52" s="18">
        <f>(DL19+DL18)*2</f>
        <v>331992</v>
      </c>
      <c r="DL52" s="18">
        <f>DK52</f>
        <v>331992</v>
      </c>
      <c r="DM52" s="18">
        <f>(DN19+DN18)*2</f>
        <v>333647</v>
      </c>
      <c r="DN52" s="18">
        <f>DM52</f>
        <v>333647</v>
      </c>
      <c r="DO52" s="18">
        <f>(DP19+DP18)*2</f>
        <v>335312</v>
      </c>
      <c r="DP52" s="18">
        <f>DO52</f>
        <v>335312</v>
      </c>
      <c r="DQ52" s="18">
        <f>(DR19+DR18)*2</f>
        <v>336982</v>
      </c>
      <c r="DR52" s="18">
        <f>DQ52</f>
        <v>336982</v>
      </c>
      <c r="DS52" s="18">
        <f>(DT19+DT18)*2</f>
        <v>0</v>
      </c>
    </row>
    <row r="53" spans="1:256" s="3" customFormat="1" ht="12.75">
      <c r="A53" s="15" t="s">
        <v>2</v>
      </c>
      <c r="B53" s="4">
        <f aca="true" t="shared" si="33" ref="B53:AK53">B22</f>
        <v>169922</v>
      </c>
      <c r="C53" s="4">
        <f t="shared" si="33"/>
        <v>171013</v>
      </c>
      <c r="D53" s="4">
        <f t="shared" si="33"/>
        <v>167929</v>
      </c>
      <c r="E53" s="4">
        <f t="shared" si="33"/>
        <v>171105</v>
      </c>
      <c r="F53" s="4">
        <f t="shared" si="33"/>
        <v>171366</v>
      </c>
      <c r="G53" s="4">
        <f t="shared" si="33"/>
        <v>176795</v>
      </c>
      <c r="H53" s="4">
        <f t="shared" si="33"/>
        <v>176863</v>
      </c>
      <c r="I53" s="4">
        <f t="shared" si="33"/>
        <v>176568</v>
      </c>
      <c r="J53" s="4">
        <f t="shared" si="33"/>
        <v>176568</v>
      </c>
      <c r="K53" s="4">
        <f t="shared" si="33"/>
        <v>181428</v>
      </c>
      <c r="L53" s="4">
        <f t="shared" si="33"/>
        <v>183574</v>
      </c>
      <c r="M53" s="4">
        <f t="shared" si="33"/>
        <v>183574</v>
      </c>
      <c r="N53" s="4">
        <f t="shared" si="33"/>
        <v>183574</v>
      </c>
      <c r="O53" s="4">
        <f t="shared" si="33"/>
        <v>190267</v>
      </c>
      <c r="P53" s="4">
        <f t="shared" si="33"/>
        <v>190638</v>
      </c>
      <c r="Q53" s="4">
        <f t="shared" si="33"/>
        <v>191345</v>
      </c>
      <c r="R53" s="4">
        <f t="shared" si="33"/>
        <v>190638</v>
      </c>
      <c r="S53" s="4">
        <f t="shared" si="33"/>
        <v>194098</v>
      </c>
      <c r="T53" s="4">
        <f t="shared" si="33"/>
        <v>193881</v>
      </c>
      <c r="U53" s="4">
        <f t="shared" si="33"/>
        <v>193881</v>
      </c>
      <c r="V53" s="4">
        <f t="shared" si="33"/>
        <v>193881</v>
      </c>
      <c r="W53" s="4">
        <f t="shared" si="33"/>
        <v>194443</v>
      </c>
      <c r="X53" s="4">
        <f t="shared" si="33"/>
        <v>193712</v>
      </c>
      <c r="Y53" s="4">
        <f t="shared" si="33"/>
        <v>193712</v>
      </c>
      <c r="Z53" s="4">
        <f t="shared" si="33"/>
        <v>193712</v>
      </c>
      <c r="AA53" s="4">
        <f t="shared" si="33"/>
        <v>202548</v>
      </c>
      <c r="AB53" s="4">
        <f t="shared" si="33"/>
        <v>202922</v>
      </c>
      <c r="AC53" s="4">
        <f t="shared" si="33"/>
        <v>202922</v>
      </c>
      <c r="AD53" s="4">
        <f t="shared" si="33"/>
        <v>202922</v>
      </c>
      <c r="AE53" s="4">
        <f t="shared" si="33"/>
        <v>205439</v>
      </c>
      <c r="AF53" s="4">
        <f t="shared" si="33"/>
        <v>205019</v>
      </c>
      <c r="AG53" s="4">
        <f t="shared" si="33"/>
        <v>205019</v>
      </c>
      <c r="AH53" s="4">
        <f t="shared" si="33"/>
        <v>205019</v>
      </c>
      <c r="AI53" s="4">
        <f t="shared" si="33"/>
        <v>207888</v>
      </c>
      <c r="AJ53" s="4">
        <f t="shared" si="33"/>
        <v>207525</v>
      </c>
      <c r="AK53" s="4">
        <f t="shared" si="33"/>
        <v>207525</v>
      </c>
      <c r="AL53" s="4">
        <f>AL22</f>
        <v>208393</v>
      </c>
      <c r="AM53" s="4">
        <f>AM22</f>
        <v>219430</v>
      </c>
      <c r="AN53" s="4">
        <f aca="true" t="shared" si="34" ref="AN53:CY53">AN22</f>
        <v>217153</v>
      </c>
      <c r="AO53" s="4">
        <f t="shared" si="34"/>
        <v>216284</v>
      </c>
      <c r="AP53" s="4">
        <f t="shared" si="34"/>
        <v>216284</v>
      </c>
      <c r="AQ53" s="4">
        <f t="shared" si="34"/>
        <v>221957</v>
      </c>
      <c r="AR53" s="4">
        <f t="shared" si="34"/>
        <v>222103</v>
      </c>
      <c r="AS53" s="4">
        <f t="shared" si="34"/>
        <v>220429</v>
      </c>
      <c r="AT53" s="4">
        <f t="shared" si="34"/>
        <v>220429</v>
      </c>
      <c r="AU53" s="4">
        <f t="shared" si="34"/>
        <v>220491</v>
      </c>
      <c r="AV53" s="4">
        <f t="shared" si="34"/>
        <v>219855</v>
      </c>
      <c r="AW53" s="4">
        <f t="shared" si="34"/>
        <v>227015</v>
      </c>
      <c r="AX53" s="4">
        <f t="shared" si="34"/>
        <v>227015</v>
      </c>
      <c r="AY53" s="4">
        <f t="shared" si="34"/>
        <v>226550</v>
      </c>
      <c r="AZ53" s="4">
        <f t="shared" si="34"/>
        <v>227015</v>
      </c>
      <c r="BA53" s="4">
        <f t="shared" si="34"/>
        <v>227015</v>
      </c>
      <c r="BB53" s="4">
        <f t="shared" si="34"/>
        <v>227015</v>
      </c>
      <c r="BC53" s="4">
        <f t="shared" si="34"/>
        <v>242940</v>
      </c>
      <c r="BD53" s="4">
        <f t="shared" si="34"/>
        <v>244346</v>
      </c>
      <c r="BE53" s="4">
        <f t="shared" si="34"/>
        <v>244346</v>
      </c>
      <c r="BF53" s="4">
        <f t="shared" si="34"/>
        <v>244346</v>
      </c>
      <c r="BG53" s="4">
        <f t="shared" si="34"/>
        <v>242940</v>
      </c>
      <c r="BH53" s="4">
        <f t="shared" si="34"/>
        <v>249625</v>
      </c>
      <c r="BI53" s="4">
        <f t="shared" si="34"/>
        <v>249625</v>
      </c>
      <c r="BJ53" s="4">
        <f t="shared" si="34"/>
        <v>249625</v>
      </c>
      <c r="BK53" s="4">
        <f t="shared" si="34"/>
        <v>249392</v>
      </c>
      <c r="BL53" s="4">
        <f t="shared" si="34"/>
        <v>249625</v>
      </c>
      <c r="BM53" s="4">
        <f t="shared" si="34"/>
        <v>249625</v>
      </c>
      <c r="BN53" s="4">
        <f t="shared" si="34"/>
        <v>249625</v>
      </c>
      <c r="BO53" s="4">
        <f t="shared" si="34"/>
        <v>249392</v>
      </c>
      <c r="BP53" s="4">
        <f t="shared" si="34"/>
        <v>249625</v>
      </c>
      <c r="BQ53" s="4">
        <f t="shared" si="34"/>
        <v>249625</v>
      </c>
      <c r="BR53" s="4">
        <f t="shared" si="34"/>
        <v>249625</v>
      </c>
      <c r="BS53" s="4">
        <f t="shared" si="34"/>
        <v>249392</v>
      </c>
      <c r="BT53" s="4">
        <f t="shared" si="34"/>
        <v>249625</v>
      </c>
      <c r="BU53" s="4">
        <f t="shared" si="34"/>
        <v>249625</v>
      </c>
      <c r="BV53" s="4">
        <f t="shared" si="34"/>
        <v>249625</v>
      </c>
      <c r="BW53" s="4">
        <f t="shared" si="34"/>
        <v>249392</v>
      </c>
      <c r="BX53" s="4">
        <f t="shared" si="34"/>
        <v>249625</v>
      </c>
      <c r="BY53" s="4">
        <f t="shared" si="34"/>
        <v>249625</v>
      </c>
      <c r="BZ53" s="4">
        <f t="shared" si="34"/>
        <v>249625</v>
      </c>
      <c r="CA53" s="4">
        <f t="shared" si="34"/>
        <v>249392</v>
      </c>
      <c r="CB53" s="4">
        <f t="shared" si="34"/>
        <v>249625</v>
      </c>
      <c r="CC53" s="4">
        <f t="shared" si="34"/>
        <v>249625</v>
      </c>
      <c r="CD53" s="4">
        <f t="shared" si="34"/>
        <v>249625</v>
      </c>
      <c r="CE53" s="4">
        <f t="shared" si="34"/>
        <v>249392</v>
      </c>
      <c r="CF53" s="4">
        <f t="shared" si="34"/>
        <v>249625</v>
      </c>
      <c r="CG53" s="4">
        <f t="shared" si="34"/>
        <v>249625</v>
      </c>
      <c r="CH53" s="4">
        <f t="shared" si="34"/>
        <v>249625</v>
      </c>
      <c r="CI53" s="4">
        <f t="shared" si="34"/>
        <v>249392</v>
      </c>
      <c r="CJ53" s="4">
        <f t="shared" si="34"/>
        <v>249625</v>
      </c>
      <c r="CK53" s="4">
        <f t="shared" si="34"/>
        <v>249625</v>
      </c>
      <c r="CL53" s="4">
        <f t="shared" si="34"/>
        <v>249625</v>
      </c>
      <c r="CM53" s="4">
        <f t="shared" si="34"/>
        <v>283309</v>
      </c>
      <c r="CN53" s="4">
        <f t="shared" si="34"/>
        <v>283309</v>
      </c>
      <c r="CO53" s="4">
        <f t="shared" si="34"/>
        <v>283309</v>
      </c>
      <c r="CP53" s="4">
        <f t="shared" si="34"/>
        <v>283309</v>
      </c>
      <c r="CQ53" s="4">
        <f t="shared" si="34"/>
        <v>278843</v>
      </c>
      <c r="CR53" s="4">
        <f t="shared" si="34"/>
        <v>283309</v>
      </c>
      <c r="CS53" s="4">
        <f t="shared" si="34"/>
        <v>270871</v>
      </c>
      <c r="CT53" s="4">
        <f t="shared" si="34"/>
        <v>270871</v>
      </c>
      <c r="CU53" s="4">
        <f t="shared" si="34"/>
        <v>272984</v>
      </c>
      <c r="CV53" s="4">
        <f t="shared" si="34"/>
        <v>269069</v>
      </c>
      <c r="CW53" s="4">
        <f t="shared" si="34"/>
        <v>269069</v>
      </c>
      <c r="CX53" s="4">
        <f t="shared" si="34"/>
        <v>269069</v>
      </c>
      <c r="CY53" s="4">
        <f t="shared" si="34"/>
        <v>269451</v>
      </c>
      <c r="CZ53" s="4">
        <f aca="true" t="shared" si="35" ref="CZ53:FK53">CZ22</f>
        <v>269069</v>
      </c>
      <c r="DA53" s="4">
        <f>DA22</f>
        <v>269069</v>
      </c>
      <c r="DB53" s="4">
        <f t="shared" si="35"/>
        <v>0</v>
      </c>
      <c r="DC53" s="4">
        <f t="shared" si="35"/>
        <v>0</v>
      </c>
      <c r="DD53" s="4">
        <f t="shared" si="35"/>
        <v>0</v>
      </c>
      <c r="DE53" s="4">
        <f t="shared" si="35"/>
        <v>0</v>
      </c>
      <c r="DF53" s="4">
        <f t="shared" si="35"/>
        <v>0</v>
      </c>
      <c r="DG53" s="4">
        <f t="shared" si="35"/>
        <v>0</v>
      </c>
      <c r="DH53" s="4">
        <f t="shared" si="35"/>
        <v>0</v>
      </c>
      <c r="DI53" s="4">
        <f t="shared" si="35"/>
        <v>0</v>
      </c>
      <c r="DJ53" s="4">
        <f t="shared" si="35"/>
        <v>0</v>
      </c>
      <c r="DK53" s="4">
        <f t="shared" si="35"/>
        <v>0</v>
      </c>
      <c r="DL53" s="4">
        <f t="shared" si="35"/>
        <v>0</v>
      </c>
      <c r="DM53" s="4">
        <f t="shared" si="35"/>
        <v>0</v>
      </c>
      <c r="DN53" s="4">
        <f t="shared" si="35"/>
        <v>0</v>
      </c>
      <c r="DO53" s="4">
        <f t="shared" si="35"/>
        <v>0</v>
      </c>
      <c r="DP53" s="4">
        <f t="shared" si="35"/>
        <v>0</v>
      </c>
      <c r="DQ53" s="4">
        <f t="shared" si="35"/>
        <v>0</v>
      </c>
      <c r="DR53" s="4">
        <f t="shared" si="35"/>
        <v>0</v>
      </c>
      <c r="DS53" s="4">
        <f t="shared" si="35"/>
        <v>0</v>
      </c>
      <c r="DT53" s="4">
        <f t="shared" si="35"/>
        <v>0</v>
      </c>
      <c r="DU53" s="4">
        <f t="shared" si="35"/>
        <v>0</v>
      </c>
      <c r="DV53" s="4">
        <f t="shared" si="35"/>
        <v>0</v>
      </c>
      <c r="DW53" s="4">
        <f t="shared" si="35"/>
        <v>0</v>
      </c>
      <c r="DX53" s="4">
        <f t="shared" si="35"/>
        <v>0</v>
      </c>
      <c r="DY53" s="4">
        <f t="shared" si="35"/>
        <v>0</v>
      </c>
      <c r="DZ53" s="4">
        <f t="shared" si="35"/>
        <v>0</v>
      </c>
      <c r="EA53" s="4">
        <f t="shared" si="35"/>
        <v>0</v>
      </c>
      <c r="EB53" s="4">
        <f t="shared" si="35"/>
        <v>0</v>
      </c>
      <c r="EC53" s="4">
        <f t="shared" si="35"/>
        <v>0</v>
      </c>
      <c r="ED53" s="4">
        <f t="shared" si="35"/>
        <v>0</v>
      </c>
      <c r="EE53" s="4">
        <f t="shared" si="35"/>
        <v>0</v>
      </c>
      <c r="EF53" s="4">
        <f t="shared" si="35"/>
        <v>0</v>
      </c>
      <c r="EG53" s="4">
        <f t="shared" si="35"/>
        <v>0</v>
      </c>
      <c r="EH53" s="4">
        <f t="shared" si="35"/>
        <v>0</v>
      </c>
      <c r="EI53" s="4">
        <f t="shared" si="35"/>
        <v>0</v>
      </c>
      <c r="EJ53" s="4">
        <f t="shared" si="35"/>
        <v>0</v>
      </c>
      <c r="EK53" s="4">
        <f t="shared" si="35"/>
        <v>0</v>
      </c>
      <c r="EL53" s="4">
        <f t="shared" si="35"/>
        <v>0</v>
      </c>
      <c r="EM53" s="4">
        <f t="shared" si="35"/>
        <v>0</v>
      </c>
      <c r="EN53" s="4">
        <f t="shared" si="35"/>
        <v>0</v>
      </c>
      <c r="EO53" s="4">
        <f t="shared" si="35"/>
        <v>0</v>
      </c>
      <c r="EP53" s="4">
        <f t="shared" si="35"/>
        <v>0</v>
      </c>
      <c r="EQ53" s="4">
        <f t="shared" si="35"/>
        <v>0</v>
      </c>
      <c r="ER53" s="4">
        <f t="shared" si="35"/>
        <v>0</v>
      </c>
      <c r="ES53" s="4">
        <f t="shared" si="35"/>
        <v>0</v>
      </c>
      <c r="ET53" s="4">
        <f t="shared" si="35"/>
        <v>0</v>
      </c>
      <c r="EU53" s="4">
        <f t="shared" si="35"/>
        <v>0</v>
      </c>
      <c r="EV53" s="4">
        <f t="shared" si="35"/>
        <v>0</v>
      </c>
      <c r="EW53" s="4">
        <f t="shared" si="35"/>
        <v>0</v>
      </c>
      <c r="EX53" s="4">
        <f t="shared" si="35"/>
        <v>0</v>
      </c>
      <c r="EY53" s="4">
        <f t="shared" si="35"/>
        <v>0</v>
      </c>
      <c r="EZ53" s="4">
        <f t="shared" si="35"/>
        <v>0</v>
      </c>
      <c r="FA53" s="4">
        <f t="shared" si="35"/>
        <v>0</v>
      </c>
      <c r="FB53" s="4">
        <f t="shared" si="35"/>
        <v>0</v>
      </c>
      <c r="FC53" s="4">
        <f t="shared" si="35"/>
        <v>0</v>
      </c>
      <c r="FD53" s="4">
        <f t="shared" si="35"/>
        <v>0</v>
      </c>
      <c r="FE53" s="4">
        <f t="shared" si="35"/>
        <v>0</v>
      </c>
      <c r="FF53" s="4">
        <f t="shared" si="35"/>
        <v>0</v>
      </c>
      <c r="FG53" s="4">
        <f t="shared" si="35"/>
        <v>0</v>
      </c>
      <c r="FH53" s="4">
        <f t="shared" si="35"/>
        <v>0</v>
      </c>
      <c r="FI53" s="4">
        <f t="shared" si="35"/>
        <v>0</v>
      </c>
      <c r="FJ53" s="4">
        <f t="shared" si="35"/>
        <v>0</v>
      </c>
      <c r="FK53" s="4">
        <f t="shared" si="35"/>
        <v>0</v>
      </c>
      <c r="FL53" s="4">
        <f aca="true" t="shared" si="36" ref="FL53:HW53">FL22</f>
        <v>0</v>
      </c>
      <c r="FM53" s="4">
        <f t="shared" si="36"/>
        <v>0</v>
      </c>
      <c r="FN53" s="4">
        <f t="shared" si="36"/>
        <v>0</v>
      </c>
      <c r="FO53" s="4">
        <f t="shared" si="36"/>
        <v>0</v>
      </c>
      <c r="FP53" s="4">
        <f t="shared" si="36"/>
        <v>0</v>
      </c>
      <c r="FQ53" s="4">
        <f t="shared" si="36"/>
        <v>0</v>
      </c>
      <c r="FR53" s="4">
        <f t="shared" si="36"/>
        <v>0</v>
      </c>
      <c r="FS53" s="4">
        <f t="shared" si="36"/>
        <v>0</v>
      </c>
      <c r="FT53" s="4">
        <f t="shared" si="36"/>
        <v>0</v>
      </c>
      <c r="FU53" s="4">
        <f t="shared" si="36"/>
        <v>0</v>
      </c>
      <c r="FV53" s="4">
        <f t="shared" si="36"/>
        <v>0</v>
      </c>
      <c r="FW53" s="4">
        <f t="shared" si="36"/>
        <v>0</v>
      </c>
      <c r="FX53" s="4">
        <f t="shared" si="36"/>
        <v>0</v>
      </c>
      <c r="FY53" s="4">
        <f t="shared" si="36"/>
        <v>0</v>
      </c>
      <c r="FZ53" s="4">
        <f t="shared" si="36"/>
        <v>0</v>
      </c>
      <c r="GA53" s="4">
        <f t="shared" si="36"/>
        <v>0</v>
      </c>
      <c r="GB53" s="4">
        <f t="shared" si="36"/>
        <v>0</v>
      </c>
      <c r="GC53" s="4">
        <f t="shared" si="36"/>
        <v>0</v>
      </c>
      <c r="GD53" s="4">
        <f t="shared" si="36"/>
        <v>0</v>
      </c>
      <c r="GE53" s="4">
        <f t="shared" si="36"/>
        <v>0</v>
      </c>
      <c r="GF53" s="4">
        <f t="shared" si="36"/>
        <v>0</v>
      </c>
      <c r="GG53" s="4">
        <f t="shared" si="36"/>
        <v>0</v>
      </c>
      <c r="GH53" s="4">
        <f t="shared" si="36"/>
        <v>0</v>
      </c>
      <c r="GI53" s="4">
        <f t="shared" si="36"/>
        <v>0</v>
      </c>
      <c r="GJ53" s="4">
        <f t="shared" si="36"/>
        <v>0</v>
      </c>
      <c r="GK53" s="4">
        <f t="shared" si="36"/>
        <v>0</v>
      </c>
      <c r="GL53" s="4">
        <f t="shared" si="36"/>
        <v>0</v>
      </c>
      <c r="GM53" s="4">
        <f t="shared" si="36"/>
        <v>0</v>
      </c>
      <c r="GN53" s="4">
        <f t="shared" si="36"/>
        <v>0</v>
      </c>
      <c r="GO53" s="4">
        <f t="shared" si="36"/>
        <v>0</v>
      </c>
      <c r="GP53" s="4">
        <f t="shared" si="36"/>
        <v>0</v>
      </c>
      <c r="GQ53" s="4">
        <f t="shared" si="36"/>
        <v>0</v>
      </c>
      <c r="GR53" s="4">
        <f t="shared" si="36"/>
        <v>0</v>
      </c>
      <c r="GS53" s="4">
        <f t="shared" si="36"/>
        <v>0</v>
      </c>
      <c r="GT53" s="4">
        <f t="shared" si="36"/>
        <v>0</v>
      </c>
      <c r="GU53" s="4">
        <f t="shared" si="36"/>
        <v>0</v>
      </c>
      <c r="GV53" s="4">
        <f t="shared" si="36"/>
        <v>0</v>
      </c>
      <c r="GW53" s="4">
        <f t="shared" si="36"/>
        <v>0</v>
      </c>
      <c r="GX53" s="4">
        <f t="shared" si="36"/>
        <v>0</v>
      </c>
      <c r="GY53" s="4">
        <f t="shared" si="36"/>
        <v>0</v>
      </c>
      <c r="GZ53" s="4">
        <f t="shared" si="36"/>
        <v>0</v>
      </c>
      <c r="HA53" s="4">
        <f t="shared" si="36"/>
        <v>0</v>
      </c>
      <c r="HB53" s="4">
        <f t="shared" si="36"/>
        <v>0</v>
      </c>
      <c r="HC53" s="4">
        <f t="shared" si="36"/>
        <v>0</v>
      </c>
      <c r="HD53" s="4">
        <f t="shared" si="36"/>
        <v>0</v>
      </c>
      <c r="HE53" s="4">
        <f t="shared" si="36"/>
        <v>0</v>
      </c>
      <c r="HF53" s="4">
        <f t="shared" si="36"/>
        <v>0</v>
      </c>
      <c r="HG53" s="4">
        <f t="shared" si="36"/>
        <v>0</v>
      </c>
      <c r="HH53" s="4">
        <f t="shared" si="36"/>
        <v>0</v>
      </c>
      <c r="HI53" s="4">
        <f t="shared" si="36"/>
        <v>0</v>
      </c>
      <c r="HJ53" s="4">
        <f t="shared" si="36"/>
        <v>0</v>
      </c>
      <c r="HK53" s="4">
        <f t="shared" si="36"/>
        <v>0</v>
      </c>
      <c r="HL53" s="4">
        <f t="shared" si="36"/>
        <v>0</v>
      </c>
      <c r="HM53" s="4">
        <f t="shared" si="36"/>
        <v>0</v>
      </c>
      <c r="HN53" s="4">
        <f t="shared" si="36"/>
        <v>0</v>
      </c>
      <c r="HO53" s="4">
        <f t="shared" si="36"/>
        <v>0</v>
      </c>
      <c r="HP53" s="4">
        <f t="shared" si="36"/>
        <v>0</v>
      </c>
      <c r="HQ53" s="4">
        <f t="shared" si="36"/>
        <v>0</v>
      </c>
      <c r="HR53" s="4">
        <f t="shared" si="36"/>
        <v>0</v>
      </c>
      <c r="HS53" s="4">
        <f t="shared" si="36"/>
        <v>0</v>
      </c>
      <c r="HT53" s="4">
        <f t="shared" si="36"/>
        <v>0</v>
      </c>
      <c r="HU53" s="4">
        <f t="shared" si="36"/>
        <v>0</v>
      </c>
      <c r="HV53" s="4">
        <f t="shared" si="36"/>
        <v>0</v>
      </c>
      <c r="HW53" s="4">
        <f t="shared" si="36"/>
        <v>0</v>
      </c>
      <c r="HX53" s="4">
        <f aca="true" t="shared" si="37" ref="HX53:IV53">HX22</f>
        <v>0</v>
      </c>
      <c r="HY53" s="4">
        <f t="shared" si="37"/>
        <v>0</v>
      </c>
      <c r="HZ53" s="4">
        <f t="shared" si="37"/>
        <v>0</v>
      </c>
      <c r="IA53" s="4">
        <f t="shared" si="37"/>
        <v>0</v>
      </c>
      <c r="IB53" s="4">
        <f t="shared" si="37"/>
        <v>0</v>
      </c>
      <c r="IC53" s="4">
        <f t="shared" si="37"/>
        <v>0</v>
      </c>
      <c r="ID53" s="4">
        <f t="shared" si="37"/>
        <v>0</v>
      </c>
      <c r="IE53" s="4">
        <f t="shared" si="37"/>
        <v>0</v>
      </c>
      <c r="IF53" s="4">
        <f t="shared" si="37"/>
        <v>0</v>
      </c>
      <c r="IG53" s="4">
        <f t="shared" si="37"/>
        <v>0</v>
      </c>
      <c r="IH53" s="4">
        <f t="shared" si="37"/>
        <v>0</v>
      </c>
      <c r="II53" s="4">
        <f t="shared" si="37"/>
        <v>0</v>
      </c>
      <c r="IJ53" s="4">
        <f t="shared" si="37"/>
        <v>0</v>
      </c>
      <c r="IK53" s="4">
        <f t="shared" si="37"/>
        <v>0</v>
      </c>
      <c r="IL53" s="4">
        <f t="shared" si="37"/>
        <v>0</v>
      </c>
      <c r="IM53" s="4">
        <f t="shared" si="37"/>
        <v>0</v>
      </c>
      <c r="IN53" s="4">
        <f t="shared" si="37"/>
        <v>0</v>
      </c>
      <c r="IO53" s="4">
        <f t="shared" si="37"/>
        <v>0</v>
      </c>
      <c r="IP53" s="4">
        <f t="shared" si="37"/>
        <v>0</v>
      </c>
      <c r="IQ53" s="4">
        <f t="shared" si="37"/>
        <v>0</v>
      </c>
      <c r="IR53" s="4">
        <f t="shared" si="37"/>
        <v>0</v>
      </c>
      <c r="IS53" s="4">
        <f t="shared" si="37"/>
        <v>0</v>
      </c>
      <c r="IT53" s="4">
        <f t="shared" si="37"/>
        <v>0</v>
      </c>
      <c r="IU53" s="4">
        <f t="shared" si="37"/>
        <v>0</v>
      </c>
      <c r="IV53" s="4">
        <f t="shared" si="37"/>
        <v>0</v>
      </c>
    </row>
    <row r="54" spans="1:256" s="3" customFormat="1" ht="12.75">
      <c r="A54" s="15" t="s">
        <v>30</v>
      </c>
      <c r="B54" s="3">
        <v>0.0593</v>
      </c>
      <c r="C54" s="3">
        <f>B54</f>
        <v>0.0593</v>
      </c>
      <c r="D54" s="3">
        <f aca="true" t="shared" si="38" ref="D54:BO54">C54</f>
        <v>0.0593</v>
      </c>
      <c r="E54" s="3">
        <f t="shared" si="38"/>
        <v>0.0593</v>
      </c>
      <c r="F54" s="3">
        <f t="shared" si="38"/>
        <v>0.0593</v>
      </c>
      <c r="G54" s="3">
        <f t="shared" si="38"/>
        <v>0.0593</v>
      </c>
      <c r="H54" s="3">
        <f t="shared" si="38"/>
        <v>0.0593</v>
      </c>
      <c r="I54" s="3">
        <f t="shared" si="38"/>
        <v>0.0593</v>
      </c>
      <c r="J54" s="3">
        <f t="shared" si="38"/>
        <v>0.0593</v>
      </c>
      <c r="K54" s="3">
        <f t="shared" si="38"/>
        <v>0.0593</v>
      </c>
      <c r="L54" s="3">
        <f t="shared" si="38"/>
        <v>0.0593</v>
      </c>
      <c r="M54" s="3">
        <f t="shared" si="38"/>
        <v>0.0593</v>
      </c>
      <c r="N54" s="3">
        <f t="shared" si="38"/>
        <v>0.0593</v>
      </c>
      <c r="O54" s="3">
        <f t="shared" si="38"/>
        <v>0.0593</v>
      </c>
      <c r="P54" s="3">
        <f t="shared" si="38"/>
        <v>0.0593</v>
      </c>
      <c r="Q54" s="3">
        <f t="shared" si="38"/>
        <v>0.0593</v>
      </c>
      <c r="R54" s="3">
        <f t="shared" si="38"/>
        <v>0.0593</v>
      </c>
      <c r="S54" s="3">
        <f t="shared" si="38"/>
        <v>0.0593</v>
      </c>
      <c r="T54" s="3">
        <f t="shared" si="38"/>
        <v>0.0593</v>
      </c>
      <c r="U54" s="3">
        <f t="shared" si="38"/>
        <v>0.0593</v>
      </c>
      <c r="V54" s="3">
        <f t="shared" si="38"/>
        <v>0.0593</v>
      </c>
      <c r="W54" s="3">
        <f t="shared" si="38"/>
        <v>0.0593</v>
      </c>
      <c r="X54" s="3">
        <f t="shared" si="38"/>
        <v>0.0593</v>
      </c>
      <c r="Y54" s="3">
        <f t="shared" si="38"/>
        <v>0.0593</v>
      </c>
      <c r="Z54" s="3">
        <f t="shared" si="38"/>
        <v>0.0593</v>
      </c>
      <c r="AA54" s="3">
        <f t="shared" si="38"/>
        <v>0.0593</v>
      </c>
      <c r="AB54" s="3">
        <f t="shared" si="38"/>
        <v>0.0593</v>
      </c>
      <c r="AC54" s="3">
        <f t="shared" si="38"/>
        <v>0.0593</v>
      </c>
      <c r="AD54" s="3">
        <f t="shared" si="38"/>
        <v>0.0593</v>
      </c>
      <c r="AE54" s="3">
        <f t="shared" si="38"/>
        <v>0.0593</v>
      </c>
      <c r="AF54" s="3">
        <f t="shared" si="38"/>
        <v>0.0593</v>
      </c>
      <c r="AG54" s="3">
        <f t="shared" si="38"/>
        <v>0.0593</v>
      </c>
      <c r="AH54" s="3">
        <f t="shared" si="38"/>
        <v>0.0593</v>
      </c>
      <c r="AI54" s="3">
        <f t="shared" si="38"/>
        <v>0.0593</v>
      </c>
      <c r="AJ54" s="3">
        <f t="shared" si="38"/>
        <v>0.0593</v>
      </c>
      <c r="AK54" s="3">
        <f t="shared" si="38"/>
        <v>0.0593</v>
      </c>
      <c r="AL54" s="3">
        <f t="shared" si="38"/>
        <v>0.0593</v>
      </c>
      <c r="AM54" s="3">
        <f t="shared" si="38"/>
        <v>0.0593</v>
      </c>
      <c r="AN54" s="3">
        <f t="shared" si="38"/>
        <v>0.0593</v>
      </c>
      <c r="AO54" s="3">
        <f t="shared" si="38"/>
        <v>0.0593</v>
      </c>
      <c r="AP54" s="3">
        <f t="shared" si="38"/>
        <v>0.0593</v>
      </c>
      <c r="AQ54" s="3">
        <f t="shared" si="38"/>
        <v>0.0593</v>
      </c>
      <c r="AR54" s="3">
        <f t="shared" si="38"/>
        <v>0.0593</v>
      </c>
      <c r="AS54" s="3">
        <f t="shared" si="38"/>
        <v>0.0593</v>
      </c>
      <c r="AT54" s="3">
        <f t="shared" si="38"/>
        <v>0.0593</v>
      </c>
      <c r="AU54" s="3">
        <f t="shared" si="38"/>
        <v>0.0593</v>
      </c>
      <c r="AV54" s="3">
        <f t="shared" si="38"/>
        <v>0.0593</v>
      </c>
      <c r="AW54" s="3">
        <f t="shared" si="38"/>
        <v>0.0593</v>
      </c>
      <c r="AX54" s="3">
        <f t="shared" si="38"/>
        <v>0.0593</v>
      </c>
      <c r="AY54" s="3">
        <f t="shared" si="38"/>
        <v>0.0593</v>
      </c>
      <c r="AZ54" s="3">
        <f t="shared" si="38"/>
        <v>0.0593</v>
      </c>
      <c r="BA54" s="3">
        <f t="shared" si="38"/>
        <v>0.0593</v>
      </c>
      <c r="BB54" s="3">
        <f t="shared" si="38"/>
        <v>0.0593</v>
      </c>
      <c r="BC54" s="3">
        <f t="shared" si="38"/>
        <v>0.0593</v>
      </c>
      <c r="BD54" s="3">
        <f t="shared" si="38"/>
        <v>0.0593</v>
      </c>
      <c r="BE54" s="3">
        <f t="shared" si="38"/>
        <v>0.0593</v>
      </c>
      <c r="BF54" s="3">
        <f t="shared" si="38"/>
        <v>0.0593</v>
      </c>
      <c r="BG54" s="3">
        <f t="shared" si="38"/>
        <v>0.0593</v>
      </c>
      <c r="BH54" s="3">
        <f t="shared" si="38"/>
        <v>0.0593</v>
      </c>
      <c r="BI54" s="3">
        <f t="shared" si="38"/>
        <v>0.0593</v>
      </c>
      <c r="BJ54" s="3">
        <f t="shared" si="38"/>
        <v>0.0593</v>
      </c>
      <c r="BK54" s="3">
        <f t="shared" si="38"/>
        <v>0.0593</v>
      </c>
      <c r="BL54" s="3">
        <f t="shared" si="38"/>
        <v>0.0593</v>
      </c>
      <c r="BM54" s="3">
        <f t="shared" si="38"/>
        <v>0.0593</v>
      </c>
      <c r="BN54" s="3">
        <f t="shared" si="38"/>
        <v>0.0593</v>
      </c>
      <c r="BO54" s="3">
        <f t="shared" si="38"/>
        <v>0.0593</v>
      </c>
      <c r="BP54" s="3">
        <f aca="true" t="shared" si="39" ref="BP54:EA54">BO54</f>
        <v>0.0593</v>
      </c>
      <c r="BQ54" s="3">
        <f t="shared" si="39"/>
        <v>0.0593</v>
      </c>
      <c r="BR54" s="3">
        <f t="shared" si="39"/>
        <v>0.0593</v>
      </c>
      <c r="BS54" s="3">
        <f t="shared" si="39"/>
        <v>0.0593</v>
      </c>
      <c r="BT54" s="3">
        <f t="shared" si="39"/>
        <v>0.0593</v>
      </c>
      <c r="BU54" s="3">
        <f t="shared" si="39"/>
        <v>0.0593</v>
      </c>
      <c r="BV54" s="3">
        <f t="shared" si="39"/>
        <v>0.0593</v>
      </c>
      <c r="BW54" s="3">
        <f t="shared" si="39"/>
        <v>0.0593</v>
      </c>
      <c r="BX54" s="3">
        <f t="shared" si="39"/>
        <v>0.0593</v>
      </c>
      <c r="BY54" s="3">
        <f t="shared" si="39"/>
        <v>0.0593</v>
      </c>
      <c r="BZ54" s="3">
        <f t="shared" si="39"/>
        <v>0.0593</v>
      </c>
      <c r="CA54" s="3">
        <f t="shared" si="39"/>
        <v>0.0593</v>
      </c>
      <c r="CB54" s="3">
        <f t="shared" si="39"/>
        <v>0.0593</v>
      </c>
      <c r="CC54" s="3">
        <f t="shared" si="39"/>
        <v>0.0593</v>
      </c>
      <c r="CD54" s="3">
        <f t="shared" si="39"/>
        <v>0.0593</v>
      </c>
      <c r="CE54" s="3">
        <f t="shared" si="39"/>
        <v>0.0593</v>
      </c>
      <c r="CF54" s="3">
        <f t="shared" si="39"/>
        <v>0.0593</v>
      </c>
      <c r="CG54" s="3">
        <f t="shared" si="39"/>
        <v>0.0593</v>
      </c>
      <c r="CH54" s="3">
        <f t="shared" si="39"/>
        <v>0.0593</v>
      </c>
      <c r="CI54" s="3">
        <f t="shared" si="39"/>
        <v>0.0593</v>
      </c>
      <c r="CJ54" s="3">
        <f t="shared" si="39"/>
        <v>0.0593</v>
      </c>
      <c r="CK54" s="3">
        <f t="shared" si="39"/>
        <v>0.0593</v>
      </c>
      <c r="CL54" s="3">
        <f t="shared" si="39"/>
        <v>0.0593</v>
      </c>
      <c r="CM54" s="3">
        <f t="shared" si="39"/>
        <v>0.0593</v>
      </c>
      <c r="CN54" s="3">
        <f t="shared" si="39"/>
        <v>0.0593</v>
      </c>
      <c r="CO54" s="3">
        <f t="shared" si="39"/>
        <v>0.0593</v>
      </c>
      <c r="CP54" s="3">
        <f t="shared" si="39"/>
        <v>0.0593</v>
      </c>
      <c r="CQ54" s="3">
        <f t="shared" si="39"/>
        <v>0.0593</v>
      </c>
      <c r="CR54" s="3">
        <f t="shared" si="39"/>
        <v>0.0593</v>
      </c>
      <c r="CS54" s="3">
        <f t="shared" si="39"/>
        <v>0.0593</v>
      </c>
      <c r="CT54" s="3">
        <f t="shared" si="39"/>
        <v>0.0593</v>
      </c>
      <c r="CU54" s="3">
        <f t="shared" si="39"/>
        <v>0.0593</v>
      </c>
      <c r="CV54" s="3">
        <f t="shared" si="39"/>
        <v>0.0593</v>
      </c>
      <c r="CW54" s="3">
        <f t="shared" si="39"/>
        <v>0.0593</v>
      </c>
      <c r="CX54" s="3">
        <f t="shared" si="39"/>
        <v>0.0593</v>
      </c>
      <c r="CY54" s="3">
        <f t="shared" si="39"/>
        <v>0.0593</v>
      </c>
      <c r="CZ54" s="3">
        <f t="shared" si="39"/>
        <v>0.0593</v>
      </c>
      <c r="DA54" s="3">
        <f>CZ54</f>
        <v>0.0593</v>
      </c>
      <c r="DB54" s="3">
        <f t="shared" si="39"/>
        <v>0.0593</v>
      </c>
      <c r="DC54" s="3">
        <f t="shared" si="39"/>
        <v>0.0593</v>
      </c>
      <c r="DD54" s="3">
        <f t="shared" si="39"/>
        <v>0.0593</v>
      </c>
      <c r="DE54" s="3">
        <f t="shared" si="39"/>
        <v>0.0593</v>
      </c>
      <c r="DF54" s="3">
        <f t="shared" si="39"/>
        <v>0.0593</v>
      </c>
      <c r="DG54" s="3">
        <f t="shared" si="39"/>
        <v>0.0593</v>
      </c>
      <c r="DH54" s="3">
        <f t="shared" si="39"/>
        <v>0.0593</v>
      </c>
      <c r="DI54" s="3">
        <f t="shared" si="39"/>
        <v>0.0593</v>
      </c>
      <c r="DJ54" s="3">
        <f t="shared" si="39"/>
        <v>0.0593</v>
      </c>
      <c r="DK54" s="3">
        <f t="shared" si="39"/>
        <v>0.0593</v>
      </c>
      <c r="DL54" s="3">
        <f t="shared" si="39"/>
        <v>0.0593</v>
      </c>
      <c r="DM54" s="3">
        <f t="shared" si="39"/>
        <v>0.0593</v>
      </c>
      <c r="DN54" s="3">
        <f t="shared" si="39"/>
        <v>0.0593</v>
      </c>
      <c r="DO54" s="3">
        <f t="shared" si="39"/>
        <v>0.0593</v>
      </c>
      <c r="DP54" s="3">
        <f t="shared" si="39"/>
        <v>0.0593</v>
      </c>
      <c r="DQ54" s="3">
        <f t="shared" si="39"/>
        <v>0.0593</v>
      </c>
      <c r="DR54" s="3">
        <f t="shared" si="39"/>
        <v>0.0593</v>
      </c>
      <c r="DS54" s="3">
        <f t="shared" si="39"/>
        <v>0.0593</v>
      </c>
      <c r="DT54" s="3">
        <f t="shared" si="39"/>
        <v>0.0593</v>
      </c>
      <c r="DU54" s="3">
        <f t="shared" si="39"/>
        <v>0.0593</v>
      </c>
      <c r="DV54" s="3">
        <f t="shared" si="39"/>
        <v>0.0593</v>
      </c>
      <c r="DW54" s="3">
        <f t="shared" si="39"/>
        <v>0.0593</v>
      </c>
      <c r="DX54" s="3">
        <f t="shared" si="39"/>
        <v>0.0593</v>
      </c>
      <c r="DY54" s="3">
        <f t="shared" si="39"/>
        <v>0.0593</v>
      </c>
      <c r="DZ54" s="3">
        <f t="shared" si="39"/>
        <v>0.0593</v>
      </c>
      <c r="EA54" s="3">
        <f t="shared" si="39"/>
        <v>0.0593</v>
      </c>
      <c r="EB54" s="3">
        <f aca="true" t="shared" si="40" ref="EB54:GM54">EA54</f>
        <v>0.0593</v>
      </c>
      <c r="EC54" s="3">
        <f t="shared" si="40"/>
        <v>0.0593</v>
      </c>
      <c r="ED54" s="3">
        <f t="shared" si="40"/>
        <v>0.0593</v>
      </c>
      <c r="EE54" s="3">
        <f t="shared" si="40"/>
        <v>0.0593</v>
      </c>
      <c r="EF54" s="3">
        <f t="shared" si="40"/>
        <v>0.0593</v>
      </c>
      <c r="EG54" s="3">
        <f t="shared" si="40"/>
        <v>0.0593</v>
      </c>
      <c r="EH54" s="3">
        <f t="shared" si="40"/>
        <v>0.0593</v>
      </c>
      <c r="EI54" s="3">
        <f t="shared" si="40"/>
        <v>0.0593</v>
      </c>
      <c r="EJ54" s="3">
        <f t="shared" si="40"/>
        <v>0.0593</v>
      </c>
      <c r="EK54" s="3">
        <f t="shared" si="40"/>
        <v>0.0593</v>
      </c>
      <c r="EL54" s="3">
        <f t="shared" si="40"/>
        <v>0.0593</v>
      </c>
      <c r="EM54" s="3">
        <f t="shared" si="40"/>
        <v>0.0593</v>
      </c>
      <c r="EN54" s="3">
        <f t="shared" si="40"/>
        <v>0.0593</v>
      </c>
      <c r="EO54" s="3">
        <f t="shared" si="40"/>
        <v>0.0593</v>
      </c>
      <c r="EP54" s="3">
        <f t="shared" si="40"/>
        <v>0.0593</v>
      </c>
      <c r="EQ54" s="3">
        <f t="shared" si="40"/>
        <v>0.0593</v>
      </c>
      <c r="ER54" s="3">
        <f t="shared" si="40"/>
        <v>0.0593</v>
      </c>
      <c r="ES54" s="3">
        <f t="shared" si="40"/>
        <v>0.0593</v>
      </c>
      <c r="ET54" s="3">
        <f t="shared" si="40"/>
        <v>0.0593</v>
      </c>
      <c r="EU54" s="3">
        <f t="shared" si="40"/>
        <v>0.0593</v>
      </c>
      <c r="EV54" s="3">
        <f t="shared" si="40"/>
        <v>0.0593</v>
      </c>
      <c r="EW54" s="3">
        <f t="shared" si="40"/>
        <v>0.0593</v>
      </c>
      <c r="EX54" s="3">
        <f t="shared" si="40"/>
        <v>0.0593</v>
      </c>
      <c r="EY54" s="3">
        <f t="shared" si="40"/>
        <v>0.0593</v>
      </c>
      <c r="EZ54" s="3">
        <f t="shared" si="40"/>
        <v>0.0593</v>
      </c>
      <c r="FA54" s="3">
        <f t="shared" si="40"/>
        <v>0.0593</v>
      </c>
      <c r="FB54" s="3">
        <f t="shared" si="40"/>
        <v>0.0593</v>
      </c>
      <c r="FC54" s="3">
        <f t="shared" si="40"/>
        <v>0.0593</v>
      </c>
      <c r="FD54" s="3">
        <f t="shared" si="40"/>
        <v>0.0593</v>
      </c>
      <c r="FE54" s="3">
        <f t="shared" si="40"/>
        <v>0.0593</v>
      </c>
      <c r="FF54" s="3">
        <f t="shared" si="40"/>
        <v>0.0593</v>
      </c>
      <c r="FG54" s="3">
        <f t="shared" si="40"/>
        <v>0.0593</v>
      </c>
      <c r="FH54" s="3">
        <f t="shared" si="40"/>
        <v>0.0593</v>
      </c>
      <c r="FI54" s="3">
        <f t="shared" si="40"/>
        <v>0.0593</v>
      </c>
      <c r="FJ54" s="3">
        <f t="shared" si="40"/>
        <v>0.0593</v>
      </c>
      <c r="FK54" s="3">
        <f t="shared" si="40"/>
        <v>0.0593</v>
      </c>
      <c r="FL54" s="3">
        <f t="shared" si="40"/>
        <v>0.0593</v>
      </c>
      <c r="FM54" s="3">
        <f t="shared" si="40"/>
        <v>0.0593</v>
      </c>
      <c r="FN54" s="3">
        <f t="shared" si="40"/>
        <v>0.0593</v>
      </c>
      <c r="FO54" s="3">
        <f t="shared" si="40"/>
        <v>0.0593</v>
      </c>
      <c r="FP54" s="3">
        <f t="shared" si="40"/>
        <v>0.0593</v>
      </c>
      <c r="FQ54" s="3">
        <f t="shared" si="40"/>
        <v>0.0593</v>
      </c>
      <c r="FR54" s="3">
        <f t="shared" si="40"/>
        <v>0.0593</v>
      </c>
      <c r="FS54" s="3">
        <f t="shared" si="40"/>
        <v>0.0593</v>
      </c>
      <c r="FT54" s="3">
        <f t="shared" si="40"/>
        <v>0.0593</v>
      </c>
      <c r="FU54" s="3">
        <f t="shared" si="40"/>
        <v>0.0593</v>
      </c>
      <c r="FV54" s="3">
        <f t="shared" si="40"/>
        <v>0.0593</v>
      </c>
      <c r="FW54" s="3">
        <f t="shared" si="40"/>
        <v>0.0593</v>
      </c>
      <c r="FX54" s="3">
        <f t="shared" si="40"/>
        <v>0.0593</v>
      </c>
      <c r="FY54" s="3">
        <f t="shared" si="40"/>
        <v>0.0593</v>
      </c>
      <c r="FZ54" s="3">
        <f t="shared" si="40"/>
        <v>0.0593</v>
      </c>
      <c r="GA54" s="3">
        <f t="shared" si="40"/>
        <v>0.0593</v>
      </c>
      <c r="GB54" s="3">
        <f t="shared" si="40"/>
        <v>0.0593</v>
      </c>
      <c r="GC54" s="3">
        <f t="shared" si="40"/>
        <v>0.0593</v>
      </c>
      <c r="GD54" s="3">
        <f t="shared" si="40"/>
        <v>0.0593</v>
      </c>
      <c r="GE54" s="3">
        <f t="shared" si="40"/>
        <v>0.0593</v>
      </c>
      <c r="GF54" s="3">
        <f t="shared" si="40"/>
        <v>0.0593</v>
      </c>
      <c r="GG54" s="3">
        <f t="shared" si="40"/>
        <v>0.0593</v>
      </c>
      <c r="GH54" s="3">
        <f t="shared" si="40"/>
        <v>0.0593</v>
      </c>
      <c r="GI54" s="3">
        <f t="shared" si="40"/>
        <v>0.0593</v>
      </c>
      <c r="GJ54" s="3">
        <f t="shared" si="40"/>
        <v>0.0593</v>
      </c>
      <c r="GK54" s="3">
        <f t="shared" si="40"/>
        <v>0.0593</v>
      </c>
      <c r="GL54" s="3">
        <f t="shared" si="40"/>
        <v>0.0593</v>
      </c>
      <c r="GM54" s="3">
        <f t="shared" si="40"/>
        <v>0.0593</v>
      </c>
      <c r="GN54" s="3">
        <f aca="true" t="shared" si="41" ref="GN54:IV54">GM54</f>
        <v>0.0593</v>
      </c>
      <c r="GO54" s="3">
        <f t="shared" si="41"/>
        <v>0.0593</v>
      </c>
      <c r="GP54" s="3">
        <f t="shared" si="41"/>
        <v>0.0593</v>
      </c>
      <c r="GQ54" s="3">
        <f t="shared" si="41"/>
        <v>0.0593</v>
      </c>
      <c r="GR54" s="3">
        <f t="shared" si="41"/>
        <v>0.0593</v>
      </c>
      <c r="GS54" s="3">
        <f t="shared" si="41"/>
        <v>0.0593</v>
      </c>
      <c r="GT54" s="3">
        <f t="shared" si="41"/>
        <v>0.0593</v>
      </c>
      <c r="GU54" s="3">
        <f t="shared" si="41"/>
        <v>0.0593</v>
      </c>
      <c r="GV54" s="3">
        <f t="shared" si="41"/>
        <v>0.0593</v>
      </c>
      <c r="GW54" s="3">
        <f t="shared" si="41"/>
        <v>0.0593</v>
      </c>
      <c r="GX54" s="3">
        <f t="shared" si="41"/>
        <v>0.0593</v>
      </c>
      <c r="GY54" s="3">
        <f t="shared" si="41"/>
        <v>0.0593</v>
      </c>
      <c r="GZ54" s="3">
        <f t="shared" si="41"/>
        <v>0.0593</v>
      </c>
      <c r="HA54" s="3">
        <f t="shared" si="41"/>
        <v>0.0593</v>
      </c>
      <c r="HB54" s="3">
        <f t="shared" si="41"/>
        <v>0.0593</v>
      </c>
      <c r="HC54" s="3">
        <f t="shared" si="41"/>
        <v>0.0593</v>
      </c>
      <c r="HD54" s="3">
        <f t="shared" si="41"/>
        <v>0.0593</v>
      </c>
      <c r="HE54" s="3">
        <f t="shared" si="41"/>
        <v>0.0593</v>
      </c>
      <c r="HF54" s="3">
        <f t="shared" si="41"/>
        <v>0.0593</v>
      </c>
      <c r="HG54" s="3">
        <f t="shared" si="41"/>
        <v>0.0593</v>
      </c>
      <c r="HH54" s="3">
        <f t="shared" si="41"/>
        <v>0.0593</v>
      </c>
      <c r="HI54" s="3">
        <f t="shared" si="41"/>
        <v>0.0593</v>
      </c>
      <c r="HJ54" s="3">
        <f t="shared" si="41"/>
        <v>0.0593</v>
      </c>
      <c r="HK54" s="3">
        <f t="shared" si="41"/>
        <v>0.0593</v>
      </c>
      <c r="HL54" s="3">
        <f t="shared" si="41"/>
        <v>0.0593</v>
      </c>
      <c r="HM54" s="3">
        <f t="shared" si="41"/>
        <v>0.0593</v>
      </c>
      <c r="HN54" s="3">
        <f t="shared" si="41"/>
        <v>0.0593</v>
      </c>
      <c r="HO54" s="3">
        <f t="shared" si="41"/>
        <v>0.0593</v>
      </c>
      <c r="HP54" s="3">
        <f t="shared" si="41"/>
        <v>0.0593</v>
      </c>
      <c r="HQ54" s="3">
        <f t="shared" si="41"/>
        <v>0.0593</v>
      </c>
      <c r="HR54" s="3">
        <f t="shared" si="41"/>
        <v>0.0593</v>
      </c>
      <c r="HS54" s="3">
        <f t="shared" si="41"/>
        <v>0.0593</v>
      </c>
      <c r="HT54" s="3">
        <f t="shared" si="41"/>
        <v>0.0593</v>
      </c>
      <c r="HU54" s="3">
        <f t="shared" si="41"/>
        <v>0.0593</v>
      </c>
      <c r="HV54" s="3">
        <f t="shared" si="41"/>
        <v>0.0593</v>
      </c>
      <c r="HW54" s="3">
        <f t="shared" si="41"/>
        <v>0.0593</v>
      </c>
      <c r="HX54" s="3">
        <f t="shared" si="41"/>
        <v>0.0593</v>
      </c>
      <c r="HY54" s="3">
        <f t="shared" si="41"/>
        <v>0.0593</v>
      </c>
      <c r="HZ54" s="3">
        <f t="shared" si="41"/>
        <v>0.0593</v>
      </c>
      <c r="IA54" s="3">
        <f t="shared" si="41"/>
        <v>0.0593</v>
      </c>
      <c r="IB54" s="3">
        <f t="shared" si="41"/>
        <v>0.0593</v>
      </c>
      <c r="IC54" s="3">
        <f t="shared" si="41"/>
        <v>0.0593</v>
      </c>
      <c r="ID54" s="3">
        <f t="shared" si="41"/>
        <v>0.0593</v>
      </c>
      <c r="IE54" s="3">
        <f t="shared" si="41"/>
        <v>0.0593</v>
      </c>
      <c r="IF54" s="3">
        <f t="shared" si="41"/>
        <v>0.0593</v>
      </c>
      <c r="IG54" s="3">
        <f t="shared" si="41"/>
        <v>0.0593</v>
      </c>
      <c r="IH54" s="3">
        <f t="shared" si="41"/>
        <v>0.0593</v>
      </c>
      <c r="II54" s="3">
        <f t="shared" si="41"/>
        <v>0.0593</v>
      </c>
      <c r="IJ54" s="3">
        <f t="shared" si="41"/>
        <v>0.0593</v>
      </c>
      <c r="IK54" s="3">
        <f t="shared" si="41"/>
        <v>0.0593</v>
      </c>
      <c r="IL54" s="3">
        <f t="shared" si="41"/>
        <v>0.0593</v>
      </c>
      <c r="IM54" s="3">
        <f t="shared" si="41"/>
        <v>0.0593</v>
      </c>
      <c r="IN54" s="3">
        <f t="shared" si="41"/>
        <v>0.0593</v>
      </c>
      <c r="IO54" s="3">
        <f t="shared" si="41"/>
        <v>0.0593</v>
      </c>
      <c r="IP54" s="3">
        <f t="shared" si="41"/>
        <v>0.0593</v>
      </c>
      <c r="IQ54" s="3">
        <f t="shared" si="41"/>
        <v>0.0593</v>
      </c>
      <c r="IR54" s="3">
        <f t="shared" si="41"/>
        <v>0.0593</v>
      </c>
      <c r="IS54" s="3">
        <f t="shared" si="41"/>
        <v>0.0593</v>
      </c>
      <c r="IT54" s="3">
        <f t="shared" si="41"/>
        <v>0.0593</v>
      </c>
      <c r="IU54" s="3">
        <f t="shared" si="41"/>
        <v>0.0593</v>
      </c>
      <c r="IV54" s="3">
        <f t="shared" si="41"/>
        <v>0.0593</v>
      </c>
    </row>
    <row r="55" spans="1:89" s="3" customFormat="1" ht="12.75">
      <c r="A55" s="15"/>
      <c r="CJ55" s="4"/>
      <c r="CK55" s="4"/>
    </row>
    <row r="56" spans="1:123" s="4" customFormat="1" ht="12.75">
      <c r="A56" s="16" t="s">
        <v>38</v>
      </c>
      <c r="B56" s="4">
        <f>B52+(0.8*(B53-(B52+(B53*B54))))</f>
        <v>152878.10032</v>
      </c>
      <c r="C56" s="4">
        <f>C52/2+((0.8*((C53+B53)-(C52+((B53+C53)*C54))))/2)</f>
        <v>153413.3218</v>
      </c>
      <c r="D56" s="4">
        <f>D52+((0.8*((D53+C53)-(D52+((C53+D53)*D54)))))</f>
        <v>305326.79152</v>
      </c>
      <c r="E56" s="4">
        <f>E52/2+((0.8*((E53+D53)-(E52+((D53+E53)*E54))))/2)</f>
        <v>152823.31352</v>
      </c>
      <c r="F56" s="4">
        <f>F52+((0.8*((F53+E53)-(F52+((E53+F53)*F54)))))</f>
        <v>308233.17576</v>
      </c>
      <c r="G56" s="4">
        <f>G52/2+((0.8*((G53+F53)-(G52+((F53+G53)*G54))))/2)</f>
        <v>156383.62108</v>
      </c>
      <c r="H56" s="4">
        <f>H52+((0.8*((H53+G53)-(H52+((G53+H53)*H54)))))</f>
        <v>316904.06448</v>
      </c>
      <c r="I56" s="4">
        <f>I52/2+((0.8*((I53+H53)-(I52+((H53+I53)*I54))))/2)</f>
        <v>158493.21668</v>
      </c>
      <c r="J56" s="4">
        <f>J52+((0.8*((J53+I53)-(J52+((I53+J53)*J54)))))</f>
        <v>316764.42816</v>
      </c>
      <c r="K56" s="4">
        <f>K52/2+((0.8*((K53+J53)-(K52+((J53+K53)*K54))))/2)</f>
        <v>160338.13488</v>
      </c>
      <c r="L56" s="4">
        <f>L52+((0.8*((L53+K53)-(L52+((K53+L53)*L54)))))</f>
        <v>325948.70512</v>
      </c>
      <c r="M56" s="4">
        <f>M52/2+((0.8*((M53+L53)-(M52+((L53+M53)*M54))))/2)</f>
        <v>163909.64944</v>
      </c>
      <c r="N56" s="4">
        <f>N52+((0.8*((N53+M53)-(N52+((M53+N53)*N54)))))</f>
        <v>327819.29888</v>
      </c>
      <c r="O56" s="4">
        <f>O52/2+((0.8*((O53+N53)-(O52+((N53+O53)*O54))))/2)</f>
        <v>166556.59148</v>
      </c>
      <c r="P56" s="4">
        <f>P52+((0.8*((P53+O53)-(P52+((O53+P53)*P54)))))</f>
        <v>338429.2668</v>
      </c>
      <c r="Q56" s="4">
        <f>Q52/2+((0.8*((Q53+P53)-(Q52+((P53+Q53)*Q54))))/2)</f>
        <v>169749.36324</v>
      </c>
      <c r="R56" s="4">
        <f>R52+((0.8*((R53+Q53)-(R52+((Q53+R53)*R54)))))</f>
        <v>339498.72648</v>
      </c>
      <c r="S56" s="4">
        <f>S52/2+((0.8*((S53+R53)-(S52+((R53+S53)*S54))))/2)</f>
        <v>170915.06208</v>
      </c>
      <c r="T56" s="4">
        <f>T52+((0.8*((T53+S53)-(T52+((S53+T53)*T54)))))</f>
        <v>344270.67624</v>
      </c>
      <c r="U56" s="4">
        <f>U52/2+((0.8*((U53+T53)-(U52+((T53+U53)*U54))))/2)</f>
        <v>172184.08536</v>
      </c>
      <c r="V56" s="4">
        <f>V52+((0.8*((V53+U53)-(V52+((U53+V53)*V54)))))</f>
        <v>344368.17072</v>
      </c>
      <c r="W56" s="4">
        <f>W52/2+((0.8*((W53+V53)-(W52+((V53+W53)*W54))))/2)</f>
        <v>172526.55472</v>
      </c>
      <c r="X56" s="4">
        <f>X52+((0.8*((X53+W53)-(X52+((W53+X53)*X54)))))</f>
        <v>344925.9268</v>
      </c>
      <c r="Y56" s="4">
        <f>Y52/2+((0.8*((Y53+X53)-(Y52+((X53+Y53)*Y54))))/2)</f>
        <v>172319.60272</v>
      </c>
      <c r="Z56" s="4">
        <f>Z52+((0.8*((Z53+Y53)-(Z52+((Y53+Z53)*Z54)))))</f>
        <v>344639.20544</v>
      </c>
      <c r="AA56" s="4">
        <f>AA52/2+((0.8*((AA53+Z53)-(AA52+((Z53+AA53)*AA54))))/2)</f>
        <v>175776.8128</v>
      </c>
      <c r="AB56" s="4">
        <f>AB52+((0.8*((AB53+AA53)-(AB52+((AA53+AB53)*AB54)))))</f>
        <v>358484.7032</v>
      </c>
      <c r="AC56" s="4">
        <f>AC52/2+((0.8*((AC53+AB53)-(AC52+((AB53+AC53)*AC54))))/2)</f>
        <v>179516.08032</v>
      </c>
      <c r="AD56" s="4">
        <f>AD52+((0.8*((AD53+AC53)-(AD52+((AC53+AD53)*AD54)))))</f>
        <v>359032.16064</v>
      </c>
      <c r="AE56" s="4">
        <f>AE52/2+((0.8*((AE53+AD53)-(AE52+((AD53+AE53)*AE54))))/2)</f>
        <v>180596.87708</v>
      </c>
      <c r="AF56" s="4">
        <f>AF52+((0.8*((AF53+AE53)-(AF52+((AE53+AF53)*AF54)))))</f>
        <v>362771.87248</v>
      </c>
      <c r="AG56" s="4">
        <f>AG52/2+((0.8*((AG53+AF53)-(AG52+((AF53+AG53)*AG54))))/2)</f>
        <v>181362.29864</v>
      </c>
      <c r="AH56" s="4">
        <f>AH52+((0.8*((AH53+AG53)-(AH52+((AG53+AH53)*AH54)))))</f>
        <v>362724.59728</v>
      </c>
      <c r="AI56" s="4">
        <f>AI52/2+((0.8*((AI53+AH53)-(AI52+((AH53+AI53)*AI54))))/2)</f>
        <v>182576.84596</v>
      </c>
      <c r="AJ56" s="4">
        <f>AJ52+((0.8*((AJ53+AI53)-(AJ52+((AI53+AJ53)*AJ54)))))</f>
        <v>367039.60728</v>
      </c>
      <c r="AK56" s="4">
        <f>AK52/2+((0.8*((AK53+AJ53)-(AK52+((AJ53+AK53)*AK54))))/2)</f>
        <v>183518.914</v>
      </c>
      <c r="AL56" s="4">
        <f>AL52+((0.8*((AL53+AK53)-(AL52+((AK53+AL53)*AL54)))))</f>
        <v>367691.01008000004</v>
      </c>
      <c r="AM56" s="4">
        <f>AM52/2+((0.8*((AM53+AL53)-(AM52+((AL53+AM53)*AM54))))/2)</f>
        <v>188461.53844</v>
      </c>
      <c r="AN56" s="4">
        <f>AN52+((0.8*((AN53+AM53)-(AN52+((AM53+AN53)*AN54)))))</f>
        <v>383515.50247999997</v>
      </c>
      <c r="AO56" s="4">
        <f>AO52/2+((0.8*((AO53+AN53)-(AO52+((AN53+AO53)*AO54))))/2)</f>
        <v>190711.07436</v>
      </c>
      <c r="AP56" s="4">
        <f>AP52+((0.8*((AP53+AO53)-(AP52+((AO53+AP53)*AP54)))))</f>
        <v>380768.17407999997</v>
      </c>
      <c r="AQ56" s="4">
        <f>AQ52/2+((0.8*((AQ53+AP53)-(AQ52+((AP53+AQ53)*AQ54))))/2)</f>
        <v>192656.42348</v>
      </c>
      <c r="AR56" s="4">
        <f>AR52+((0.8*((AR53+AQ53)-(AR52+((AQ53+AR53)*AR54)))))</f>
        <v>389691.99360000005</v>
      </c>
      <c r="AS56" s="4">
        <f>AS52/2+((0.8*((AS53+AR53)-(AS52+((AR53+AS53)*AS54))))/2)</f>
        <v>194409.54095999998</v>
      </c>
      <c r="AT56" s="4">
        <f>AT52+((0.8*((AT53+AS53)-(AT52+((AS53+AT53)*AT54)))))</f>
        <v>387559.29648</v>
      </c>
      <c r="AU56" s="4">
        <f>AU52/2+((0.8*((AU53+AT53)-(AU52+((AT53+AU53)*AU54))))/2)</f>
        <v>193942.07760000002</v>
      </c>
      <c r="AV56" s="4">
        <f>AV52+((0.8*((AV53+AU53)-(AV52+((AU53+AV53)*AV54)))))</f>
        <v>387452.18576</v>
      </c>
      <c r="AW56" s="4">
        <f>AW52/2+((0.8*((AW53+AV53)-(AW52+((AV53+AW53)*AW54))))/2)</f>
        <v>196320.7436</v>
      </c>
      <c r="AX56" s="4">
        <f>AX52+((0.8*((AX53+AW53)-(AX52+((AW53+AX53)*AX54)))))</f>
        <v>398029.81680000003</v>
      </c>
      <c r="AY56" s="4">
        <f>AY52/2+((0.8*((AY53+AX53)-(AY52+((AX53+AY53)*AY54))))/2)</f>
        <v>198980.4382</v>
      </c>
      <c r="AZ56" s="4">
        <f>AZ52+((0.8*((AZ53+AY53)-(AZ52+((AY53+AZ53)*AZ54)))))</f>
        <v>397960.8764</v>
      </c>
      <c r="BA56" s="4">
        <f>BA52/2+((0.8*((BA53+AZ53)-(BA52+((AZ53+BA53)*BA54))))/2)</f>
        <v>199296.6084</v>
      </c>
      <c r="BB56" s="4">
        <f>BB52+((0.8*((BB53+BA53)-(BB52+((BA53+BB53)*BB54)))))</f>
        <v>398593.2168</v>
      </c>
      <c r="BC56" s="4">
        <f>BC52/2+((0.8*((BC53+BB53)-(BC52+((BB53+BC53)*BC54))))/2)</f>
        <v>205430.86740000002</v>
      </c>
      <c r="BD56" s="4">
        <f>BD52+((0.8*((BD53+BC53)-(BD52+((BC53+BD53)*BD54)))))</f>
        <v>423904.35216</v>
      </c>
      <c r="BE56" s="4">
        <f>BE52/2+((0.8*((BE53+BD53)-(BE52+((BD53+BE53)*BE54))))/2)</f>
        <v>212623.62576</v>
      </c>
      <c r="BF56" s="4">
        <f>BF52+((0.8*((BF53+BE53)-(BF52+((BE53+BF53)*BF54)))))</f>
        <v>425247.25152</v>
      </c>
      <c r="BG56" s="4">
        <f>BG52/2+((0.8*((BG53+BF53)-(BG52+((BF53+BG53)*BG54))))/2)</f>
        <v>212237.97608</v>
      </c>
      <c r="BH56" s="4">
        <f>BH52+((0.8*((BH53+BG53)-(BH52+((BG53+BH53)*BH54)))))</f>
        <v>428448.71640000003</v>
      </c>
      <c r="BI56" s="4">
        <f>BI52/2+((0.8*((BI53+BH53)-(BI52+((BH53+BI53)*BI54))))/2)</f>
        <v>216883.89</v>
      </c>
      <c r="BJ56" s="4">
        <f>BJ52+((0.8*((BJ53+BI53)-(BJ52+((BI53+BJ53)*BJ54)))))</f>
        <v>433767.78</v>
      </c>
      <c r="BK56" s="4">
        <f>BK52/2+((0.8*((BK53+BJ53)-(BK52+((BJ53+BK53)*BK54))))/2)</f>
        <v>216940.91676</v>
      </c>
      <c r="BL56" s="4">
        <f>BL52+((0.8*((BL53+BK53)-(BL52+((BK53+BL53)*BL54)))))</f>
        <v>433881.83352</v>
      </c>
      <c r="BM56" s="4">
        <f>BM52/2+((0.8*((BM53+BL53)-(BM52+((BL53+BM53)*BM54))))/2)</f>
        <v>217174.19</v>
      </c>
      <c r="BN56" s="4">
        <f>BN52+((0.8*((BN53+BM53)-(BN52+((BM53+BN53)*BN54)))))</f>
        <v>434348.38</v>
      </c>
      <c r="BO56" s="4">
        <f>BO52/2+((0.8*((BO53+BN53)-(BO52+((BN53+BO53)*BO54))))/2)</f>
        <v>217232.71676</v>
      </c>
      <c r="BP56" s="4">
        <f>BP52+((0.8*((BP53+BO53)-(BP52+((BO53+BP53)*BP54)))))</f>
        <v>434465.43352</v>
      </c>
      <c r="BQ56" s="4">
        <f>BQ52/2+((0.8*((BQ53+BP53)-(BQ52+((BP53+BQ53)*BQ54))))/2)</f>
        <v>217467.39</v>
      </c>
      <c r="BR56" s="4">
        <f>BR52+((0.8*((BR53+BQ53)-(BR52+((BQ53+BR53)*BR54)))))</f>
        <v>434934.78</v>
      </c>
      <c r="BS56" s="4">
        <f>BS52/2+((0.8*((BS53+BR53)-(BS52+((BR53+BS53)*BS54))))/2)</f>
        <v>217527.31676000002</v>
      </c>
      <c r="BT56" s="4">
        <f>BT52+((0.8*((BT53+BS53)-(BT52+((BS53+BT53)*BT54)))))</f>
        <v>435054.63352000003</v>
      </c>
      <c r="BU56" s="4">
        <f>BU52/2+((0.8*((BU53+BT53)-(BU52+((BT53+BU53)*BU54))))/2)</f>
        <v>217763.49</v>
      </c>
      <c r="BV56" s="4">
        <f>BV52+((0.8*((BV53+BU53)-(BV52+((BU53+BV53)*BV54)))))</f>
        <v>435526.98</v>
      </c>
      <c r="BW56" s="4">
        <f>BW52/2+((0.8*((BW53+BV53)-(BW52+((BV53+BW53)*BW54))))/2)</f>
        <v>217824.81676000002</v>
      </c>
      <c r="BX56" s="4">
        <f>BX52+((0.8*((BX53+BW53)-(BX52+((BW53+BX53)*BX54)))))</f>
        <v>435649.63352000003</v>
      </c>
      <c r="BY56" s="4">
        <f>BY52/2+((0.8*((BY53+BX53)-(BY52+((BX53+BY53)*BY54))))/2)</f>
        <v>218062.59</v>
      </c>
      <c r="BZ56" s="4">
        <f>BZ52+((0.8*((BZ53+BY53)-(BZ52+((BY53+BZ53)*BZ54)))))</f>
        <v>436125.18</v>
      </c>
      <c r="CA56" s="4">
        <f>CA52/2+((0.8*((CA53+BZ53)-(CA52+((BZ53+CA53)*CA54))))/2)</f>
        <v>218125.51676000003</v>
      </c>
      <c r="CB56" s="4">
        <f>CB52+((0.8*((CB53+CA53)-(CB52+((CA53+CB53)*CB54)))))</f>
        <v>436251.03352000006</v>
      </c>
      <c r="CC56" s="4">
        <f>CC52/2+((0.8*((CC53+CB53)-(CC52+((CB53+CC53)*CC54))))/2)</f>
        <v>218364.59</v>
      </c>
      <c r="CD56" s="4">
        <f>CD52+((0.8*((CD53+CC53)-(CD52+((CC53+CD53)*CD54)))))</f>
        <v>436729.18</v>
      </c>
      <c r="CE56" s="4">
        <f>CE52/2+((0.8*((CE53+CD53)-(CE52+((CD53+CE53)*CE54))))/2)</f>
        <v>218429.01676</v>
      </c>
      <c r="CF56" s="4">
        <f>CF52+((0.8*((CF53+CE53)-(CF52+((CE53+CF53)*CF54)))))</f>
        <v>436858.03352</v>
      </c>
      <c r="CG56" s="4">
        <f>CG52/2+((0.8*((CG53+CF53)-(CG52+((CF53+CG53)*CG54))))/2)</f>
        <v>218669.59</v>
      </c>
      <c r="CH56" s="4">
        <f>CH52+((0.8*((CH53+CG53)-(CH52+((CG53+CH53)*CH54)))))</f>
        <v>437339.18</v>
      </c>
      <c r="CI56" s="4">
        <f>CI52/2+((0.8*((CI53+CH53)-(CI52+((CH53+CI53)*CI54))))/2)</f>
        <v>218735.51676</v>
      </c>
      <c r="CJ56" s="4">
        <f>CJ52+((0.8*((CJ53+CI53)-(CJ52+((CI53+CJ53)*CJ54)))))</f>
        <v>437471.03352</v>
      </c>
      <c r="CK56" s="4">
        <f>CK52/2+((0.8*((CK53+CJ53)-(CK52+((CJ53+CK53)*CK54))))/2)</f>
        <v>218977.69</v>
      </c>
      <c r="CL56" s="4">
        <f>CL52+((0.8*((CL53+CK53)-(CL52+((CK53+CL53)*CL54)))))</f>
        <v>437955.38</v>
      </c>
      <c r="CM56" s="4">
        <f>CM52/2+((0.8*((CM53+CL53)-(CM52+((CL53+CM53)*CM54))))/2)</f>
        <v>231807.40552000003</v>
      </c>
      <c r="CN56" s="4">
        <f>CN52+((0.8*((CN53+CM53)-(CN52+((CM53+CN53)*CN54)))))</f>
        <v>488964.04208000004</v>
      </c>
      <c r="CO56" s="4">
        <f>CO52/2+((0.8*((CO53+CN53)-(CO52+((CN53+CO53)*CO54))))/2)</f>
        <v>244638.02104000002</v>
      </c>
      <c r="CP56" s="4">
        <f>CP52+((0.8*((CP53+CO53)-(CP52+((CO53+CP53)*CP54)))))</f>
        <v>489276.04208000004</v>
      </c>
      <c r="CQ56" s="4">
        <f>CQ52/2+((0.8*((CQ53+CP53)-(CQ52+((CP53+CQ53)*CQ54))))/2)</f>
        <v>243114.35456</v>
      </c>
      <c r="CR56" s="4">
        <f>CR52+((0.8*((CR53+CQ53)-(CR52+((CQ53+CR53)*CR54)))))</f>
        <v>486228.70912</v>
      </c>
      <c r="CS56" s="4">
        <f>CS52/2+((0.8*((CS53+CR53)-(CS52+((CR53+CS53)*CS54))))/2)</f>
        <v>240272.3504</v>
      </c>
      <c r="CT56" s="4">
        <f>CT52+((0.8*((CT53+CS53)-(CT52+((CS53+CT53)*CT54)))))</f>
        <v>471184.35952</v>
      </c>
      <c r="CU56" s="4">
        <f>CU52/2+((0.8*((CU53+CT53)-(CU52+((CT53+CU53)*CU54))))/2)</f>
        <v>236545.4594</v>
      </c>
      <c r="CV56" s="4">
        <f>CV52+((0.8*((CV53+CU53)-(CV52+((CU53+CV53)*CV54)))))</f>
        <v>471734.80568</v>
      </c>
      <c r="CW56" s="4">
        <f>CW52/2+((0.8*((CW53+CV53)-(CW52+((CV53+CW53)*CW54))))/2)</f>
        <v>234553.46664</v>
      </c>
      <c r="CX56" s="4">
        <f>CX52+((0.8*((CX53+CW53)-(CX52+((CW53+CX53)*CX54)))))</f>
        <v>469106.93328</v>
      </c>
      <c r="CY56" s="4">
        <f>CY52/2+((0.8*((CY53+CX53)-(CY52+((CX53+CY53)*CY54))))/2)</f>
        <v>234857.1056</v>
      </c>
      <c r="CZ56" s="4">
        <f>CZ52+((0.8*((CZ53+CY53)-(CZ52+((CY53+CZ53)*CZ54)))))</f>
        <v>469714.2112</v>
      </c>
      <c r="DA56" s="4">
        <f>DA52/2+((0.8*((DA53+CZ53)-(DA52+((CZ53+DA53)*DA54))))/2)</f>
        <v>234874.06664</v>
      </c>
      <c r="DB56" s="4">
        <f>DB52+((0.8*((DB53+DA53)-(DB52+((DA53+DB53)*DB54)))))</f>
        <v>64767</v>
      </c>
      <c r="DC56" s="4">
        <f>DC52/2+((0.8*((DC53+DB53)-(DC52+((DB53+DC53)*DC54))))/2)</f>
        <v>32545</v>
      </c>
      <c r="DD56" s="4">
        <f>DD52+((0.8*((DD53+DC53)-(DD52+((DC53+DD53)*DD54)))))</f>
        <v>65090</v>
      </c>
      <c r="DE56" s="4">
        <f>DE52/2+((0.8*((DE53+DD53)-(DE52+((DD53+DE53)*DE54))))/2)</f>
        <v>32707.29999999999</v>
      </c>
      <c r="DF56" s="4">
        <f>DF52+((0.8*((DF53+DE53)-(DF52+((DE53+DF53)*DF54)))))</f>
        <v>65414.59999999998</v>
      </c>
      <c r="DG56" s="4">
        <f>DG52/2+((0.8*((DG53+DF53)-(DG52+((DF53+DG53)*DG54))))/2)</f>
        <v>32870.5</v>
      </c>
      <c r="DH56" s="4">
        <f>DH52+((0.8*((DH53+DG53)-(DH52+((DG53+DH53)*DH54)))))</f>
        <v>65741</v>
      </c>
      <c r="DI56" s="4">
        <f>DI52/2+((0.8*((DI53+DH53)-(DI52+((DH53+DI53)*DI54))))/2)</f>
        <v>33034.5</v>
      </c>
      <c r="DJ56" s="4">
        <f>DJ52+((0.8*((DJ53+DI53)-(DJ52+((DI53+DJ53)*DJ54)))))</f>
        <v>66069</v>
      </c>
      <c r="DK56" s="4">
        <f>DK52/2+((0.8*((DK53+DJ53)-(DK52+((DJ53+DK53)*DK54))))/2)</f>
        <v>33199.19999999998</v>
      </c>
      <c r="DL56" s="4">
        <f>DL52+((0.8*((DL53+DK53)-(DL52+((DK53+DL53)*DL54)))))</f>
        <v>66398.39999999997</v>
      </c>
      <c r="DM56" s="4">
        <f>DM52/2+((0.8*((DM53+DL53)-(DM52+((DL53+DM53)*DM54))))/2)</f>
        <v>33364.69999999998</v>
      </c>
      <c r="DN56" s="4">
        <f>DN52+((0.8*((DN53+DM53)-(DN52+((DM53+DN53)*DN54)))))</f>
        <v>66729.39999999997</v>
      </c>
      <c r="DO56" s="4">
        <f>DO52/2+((0.8*((DO53+DN53)-(DO52+((DN53+DO53)*DO54))))/2)</f>
        <v>33531.19999999998</v>
      </c>
      <c r="DP56" s="4">
        <f>DP52+((0.8*((DP53+DO53)-(DP52+((DO53+DP53)*DP54)))))</f>
        <v>67062.39999999997</v>
      </c>
      <c r="DQ56" s="4">
        <f>DQ52/2+((0.8*((DQ53+DP53)-(DQ52+((DP53+DQ53)*DQ54))))/2)</f>
        <v>33698.19999999998</v>
      </c>
      <c r="DR56" s="4">
        <f>DR52+((0.8*((DR53+DQ53)-(DR52+((DQ53+DR53)*DR54)))))</f>
        <v>67396.39999999997</v>
      </c>
      <c r="DS56" s="4">
        <f>DS52/2+((0.8*((DS53+DR53)-(DS52+((DR53+DS53)*DS54))))/2)</f>
        <v>0</v>
      </c>
    </row>
    <row r="57" spans="1:256" s="5" customFormat="1" ht="12.75">
      <c r="A57" s="14" t="s">
        <v>39</v>
      </c>
      <c r="B57" s="5" t="str">
        <f>IF(B31+A31&lt;B56,"Failed","Pass")</f>
        <v>Pass</v>
      </c>
      <c r="C57" s="5" t="str">
        <f aca="true" t="shared" si="42" ref="C57:AL57">IF(C31+B31&lt;C56,"Failed","Pass")</f>
        <v>Pass</v>
      </c>
      <c r="D57" s="5" t="str">
        <f t="shared" si="42"/>
        <v>Pass</v>
      </c>
      <c r="E57" s="5" t="str">
        <f t="shared" si="42"/>
        <v>Pass</v>
      </c>
      <c r="F57" s="5" t="str">
        <f t="shared" si="42"/>
        <v>Pass</v>
      </c>
      <c r="G57" s="5" t="str">
        <f t="shared" si="42"/>
        <v>Pass</v>
      </c>
      <c r="H57" s="5" t="str">
        <f t="shared" si="42"/>
        <v>Pass</v>
      </c>
      <c r="I57" s="5" t="str">
        <f t="shared" si="42"/>
        <v>Pass</v>
      </c>
      <c r="J57" s="5" t="str">
        <f t="shared" si="42"/>
        <v>Pass</v>
      </c>
      <c r="K57" s="5" t="str">
        <f t="shared" si="42"/>
        <v>Pass</v>
      </c>
      <c r="L57" s="5" t="str">
        <f t="shared" si="42"/>
        <v>Pass</v>
      </c>
      <c r="M57" s="5" t="str">
        <f t="shared" si="42"/>
        <v>Pass</v>
      </c>
      <c r="N57" s="5" t="str">
        <f t="shared" si="42"/>
        <v>Pass</v>
      </c>
      <c r="O57" s="5" t="str">
        <f t="shared" si="42"/>
        <v>Pass</v>
      </c>
      <c r="P57" s="5" t="str">
        <f t="shared" si="42"/>
        <v>Pass</v>
      </c>
      <c r="Q57" s="5" t="str">
        <f t="shared" si="42"/>
        <v>Pass</v>
      </c>
      <c r="R57" s="5" t="str">
        <f t="shared" si="42"/>
        <v>Pass</v>
      </c>
      <c r="S57" s="5" t="str">
        <f t="shared" si="42"/>
        <v>Pass</v>
      </c>
      <c r="T57" s="5" t="str">
        <f t="shared" si="42"/>
        <v>Pass</v>
      </c>
      <c r="U57" s="5" t="str">
        <f t="shared" si="42"/>
        <v>Pass</v>
      </c>
      <c r="V57" s="5" t="str">
        <f t="shared" si="42"/>
        <v>Pass</v>
      </c>
      <c r="W57" s="5" t="str">
        <f t="shared" si="42"/>
        <v>Pass</v>
      </c>
      <c r="X57" s="5" t="str">
        <f t="shared" si="42"/>
        <v>Pass</v>
      </c>
      <c r="Y57" s="5" t="str">
        <f t="shared" si="42"/>
        <v>Pass</v>
      </c>
      <c r="Z57" s="5" t="str">
        <f t="shared" si="42"/>
        <v>Pass</v>
      </c>
      <c r="AA57" s="5" t="str">
        <f t="shared" si="42"/>
        <v>Pass</v>
      </c>
      <c r="AB57" s="5" t="str">
        <f t="shared" si="42"/>
        <v>Pass</v>
      </c>
      <c r="AC57" s="5" t="str">
        <f t="shared" si="42"/>
        <v>Pass</v>
      </c>
      <c r="AD57" s="5" t="str">
        <f t="shared" si="42"/>
        <v>Pass</v>
      </c>
      <c r="AE57" s="5" t="str">
        <f t="shared" si="42"/>
        <v>Pass</v>
      </c>
      <c r="AF57" s="5" t="str">
        <f t="shared" si="42"/>
        <v>Pass</v>
      </c>
      <c r="AG57" s="5" t="str">
        <f t="shared" si="42"/>
        <v>Pass</v>
      </c>
      <c r="AH57" s="5" t="str">
        <f t="shared" si="42"/>
        <v>Pass</v>
      </c>
      <c r="AI57" s="5" t="str">
        <f t="shared" si="42"/>
        <v>Pass</v>
      </c>
      <c r="AJ57" s="5" t="str">
        <f t="shared" si="42"/>
        <v>Pass</v>
      </c>
      <c r="AK57" s="5" t="str">
        <f t="shared" si="42"/>
        <v>Pass</v>
      </c>
      <c r="AL57" s="5" t="str">
        <f t="shared" si="42"/>
        <v>Pass</v>
      </c>
      <c r="AM57" s="5" t="str">
        <f aca="true" t="shared" si="43" ref="AM57:AY57">IF(AM31+AL31&lt;AM56,"Failed","Pass")</f>
        <v>Pass</v>
      </c>
      <c r="AN57" s="5" t="str">
        <f t="shared" si="43"/>
        <v>Pass</v>
      </c>
      <c r="AO57" s="5" t="str">
        <f t="shared" si="43"/>
        <v>Pass</v>
      </c>
      <c r="AP57" s="5" t="str">
        <f t="shared" si="43"/>
        <v>Pass</v>
      </c>
      <c r="AQ57" s="5" t="str">
        <f t="shared" si="43"/>
        <v>Pass</v>
      </c>
      <c r="AR57" s="5" t="str">
        <f t="shared" si="43"/>
        <v>Pass</v>
      </c>
      <c r="AS57" s="5" t="str">
        <f t="shared" si="43"/>
        <v>Pass</v>
      </c>
      <c r="AT57" s="5" t="str">
        <f t="shared" si="43"/>
        <v>Pass</v>
      </c>
      <c r="AU57" s="5" t="str">
        <f t="shared" si="43"/>
        <v>Pass</v>
      </c>
      <c r="AV57" s="5" t="str">
        <f t="shared" si="43"/>
        <v>Pass</v>
      </c>
      <c r="AW57" s="5" t="str">
        <f t="shared" si="43"/>
        <v>Pass</v>
      </c>
      <c r="AX57" s="5" t="str">
        <f t="shared" si="43"/>
        <v>Pass</v>
      </c>
      <c r="AY57" s="5" t="str">
        <f t="shared" si="43"/>
        <v>Pass</v>
      </c>
      <c r="AZ57" s="5" t="str">
        <f aca="true" t="shared" si="44" ref="AZ57:BZ57">IF(AZ31-AZ26+AY31-AY26&lt;AZ56,"Failed","Pass")</f>
        <v>Pass</v>
      </c>
      <c r="BA57" s="5" t="str">
        <f t="shared" si="44"/>
        <v>Pass</v>
      </c>
      <c r="BB57" s="5" t="str">
        <f t="shared" si="44"/>
        <v>Pass</v>
      </c>
      <c r="BC57" s="5" t="str">
        <f t="shared" si="44"/>
        <v>Pass</v>
      </c>
      <c r="BD57" s="5" t="str">
        <f t="shared" si="44"/>
        <v>Pass</v>
      </c>
      <c r="BE57" s="5" t="str">
        <f t="shared" si="44"/>
        <v>Pass</v>
      </c>
      <c r="BF57" s="5" t="str">
        <f t="shared" si="44"/>
        <v>Pass</v>
      </c>
      <c r="BG57" s="5" t="str">
        <f t="shared" si="44"/>
        <v>Pass</v>
      </c>
      <c r="BH57" s="5" t="str">
        <f t="shared" si="44"/>
        <v>Pass</v>
      </c>
      <c r="BI57" s="5" t="str">
        <f t="shared" si="44"/>
        <v>Pass</v>
      </c>
      <c r="BJ57" s="5" t="str">
        <f t="shared" si="44"/>
        <v>Pass</v>
      </c>
      <c r="BK57" s="5" t="str">
        <f t="shared" si="44"/>
        <v>Pass</v>
      </c>
      <c r="BL57" s="5" t="str">
        <f t="shared" si="44"/>
        <v>Pass</v>
      </c>
      <c r="BM57" s="5" t="str">
        <f t="shared" si="44"/>
        <v>Pass</v>
      </c>
      <c r="BN57" s="5" t="str">
        <f t="shared" si="44"/>
        <v>Pass</v>
      </c>
      <c r="BO57" s="5" t="str">
        <f t="shared" si="44"/>
        <v>Pass</v>
      </c>
      <c r="BP57" s="5" t="str">
        <f t="shared" si="44"/>
        <v>Pass</v>
      </c>
      <c r="BQ57" s="5" t="str">
        <f t="shared" si="44"/>
        <v>Pass</v>
      </c>
      <c r="BR57" s="5" t="str">
        <f t="shared" si="44"/>
        <v>Pass</v>
      </c>
      <c r="BS57" s="5" t="str">
        <f t="shared" si="44"/>
        <v>Pass</v>
      </c>
      <c r="BT57" s="5" t="str">
        <f t="shared" si="44"/>
        <v>Pass</v>
      </c>
      <c r="BU57" s="5" t="str">
        <f t="shared" si="44"/>
        <v>Pass</v>
      </c>
      <c r="BV57" s="5" t="str">
        <f t="shared" si="44"/>
        <v>Pass</v>
      </c>
      <c r="BW57" s="5" t="str">
        <f t="shared" si="44"/>
        <v>Pass</v>
      </c>
      <c r="BX57" s="5" t="str">
        <f t="shared" si="44"/>
        <v>Pass</v>
      </c>
      <c r="BY57" s="5" t="str">
        <f t="shared" si="44"/>
        <v>Pass</v>
      </c>
      <c r="BZ57" s="5" t="str">
        <f t="shared" si="44"/>
        <v>Pass</v>
      </c>
      <c r="CA57" s="5" t="str">
        <f>IF(CA31-CA25-CA26+BZ31-BZ25-BZ26&lt;CA56,"Failed","Pass")</f>
        <v>Pass</v>
      </c>
      <c r="CB57" s="5" t="str">
        <f aca="true" t="shared" si="45" ref="CB57:DR57">IF(CB31-CB25-CB26+CA31-CA25-CA26&lt;CB56,"Failed","Pass")</f>
        <v>Pass</v>
      </c>
      <c r="CC57" s="5" t="str">
        <f t="shared" si="45"/>
        <v>Pass</v>
      </c>
      <c r="CD57" s="5" t="str">
        <f t="shared" si="45"/>
        <v>Pass</v>
      </c>
      <c r="CE57" s="5" t="str">
        <f t="shared" si="45"/>
        <v>Pass</v>
      </c>
      <c r="CF57" s="5" t="str">
        <f t="shared" si="45"/>
        <v>Pass</v>
      </c>
      <c r="CG57" s="5" t="str">
        <f t="shared" si="45"/>
        <v>Pass</v>
      </c>
      <c r="CH57" s="5" t="str">
        <f t="shared" si="45"/>
        <v>Pass</v>
      </c>
      <c r="CI57" s="5" t="str">
        <f t="shared" si="45"/>
        <v>Pass</v>
      </c>
      <c r="CJ57" s="5" t="str">
        <f t="shared" si="45"/>
        <v>Pass</v>
      </c>
      <c r="CK57" s="5" t="str">
        <f t="shared" si="45"/>
        <v>Pass</v>
      </c>
      <c r="CL57" s="5" t="str">
        <f t="shared" si="45"/>
        <v>Pass</v>
      </c>
      <c r="CM57" s="5" t="str">
        <f t="shared" si="45"/>
        <v>Pass</v>
      </c>
      <c r="CN57" s="5" t="str">
        <f t="shared" si="45"/>
        <v>Pass</v>
      </c>
      <c r="CO57" s="5" t="str">
        <f t="shared" si="45"/>
        <v>Pass</v>
      </c>
      <c r="CP57" s="5" t="str">
        <f t="shared" si="45"/>
        <v>Pass</v>
      </c>
      <c r="CQ57" s="5" t="str">
        <f t="shared" si="45"/>
        <v>Pass</v>
      </c>
      <c r="CR57" s="5" t="str">
        <f t="shared" si="45"/>
        <v>Pass</v>
      </c>
      <c r="CS57" s="5" t="str">
        <f t="shared" si="45"/>
        <v>Pass</v>
      </c>
      <c r="CT57" s="5" t="str">
        <f t="shared" si="45"/>
        <v>Pass</v>
      </c>
      <c r="CU57" s="5" t="str">
        <f t="shared" si="45"/>
        <v>Pass</v>
      </c>
      <c r="CV57" s="5" t="str">
        <f t="shared" si="45"/>
        <v>Pass</v>
      </c>
      <c r="CW57" s="5" t="str">
        <f t="shared" si="45"/>
        <v>Pass</v>
      </c>
      <c r="CX57" s="5" t="str">
        <f t="shared" si="45"/>
        <v>Pass</v>
      </c>
      <c r="CY57" s="5" t="str">
        <f t="shared" si="45"/>
        <v>Pass</v>
      </c>
      <c r="CZ57" s="5" t="str">
        <f t="shared" si="45"/>
        <v>Pass</v>
      </c>
      <c r="DA57" s="5" t="str">
        <f>IF(DA31-DA25-DA26+CZ31-CZ25-CZ26&lt;DA56,"Failed","Pass")</f>
        <v>Pass</v>
      </c>
      <c r="DB57" s="5" t="str">
        <f t="shared" si="45"/>
        <v>Failed</v>
      </c>
      <c r="DC57" s="5" t="str">
        <f t="shared" si="45"/>
        <v>Failed</v>
      </c>
      <c r="DD57" s="5" t="str">
        <f t="shared" si="45"/>
        <v>Failed</v>
      </c>
      <c r="DE57" s="5" t="str">
        <f t="shared" si="45"/>
        <v>Failed</v>
      </c>
      <c r="DF57" s="5" t="str">
        <f t="shared" si="45"/>
        <v>Failed</v>
      </c>
      <c r="DG57" s="5" t="str">
        <f t="shared" si="45"/>
        <v>Failed</v>
      </c>
      <c r="DH57" s="5" t="str">
        <f t="shared" si="45"/>
        <v>Failed</v>
      </c>
      <c r="DI57" s="5" t="str">
        <f t="shared" si="45"/>
        <v>Failed</v>
      </c>
      <c r="DJ57" s="5" t="str">
        <f t="shared" si="45"/>
        <v>Failed</v>
      </c>
      <c r="DK57" s="5" t="str">
        <f t="shared" si="45"/>
        <v>Failed</v>
      </c>
      <c r="DL57" s="5" t="str">
        <f t="shared" si="45"/>
        <v>Failed</v>
      </c>
      <c r="DM57" s="5" t="str">
        <f t="shared" si="45"/>
        <v>Failed</v>
      </c>
      <c r="DN57" s="5" t="str">
        <f>IF(DN31-DN25-DN26+DM31-DM25-DM26&lt;DN56,"Failed","Pass")</f>
        <v>Failed</v>
      </c>
      <c r="DO57" s="5" t="str">
        <f t="shared" si="45"/>
        <v>Failed</v>
      </c>
      <c r="DP57" s="5" t="str">
        <f t="shared" si="45"/>
        <v>Failed</v>
      </c>
      <c r="DQ57" s="5" t="str">
        <f t="shared" si="45"/>
        <v>Failed</v>
      </c>
      <c r="DR57" s="5" t="str">
        <f t="shared" si="45"/>
        <v>Failed</v>
      </c>
      <c r="DS57" s="5" t="str">
        <f aca="true" t="shared" si="46" ref="DS57:FX57">IF(DS31-DS26+DR31-DR26&lt;DS56,"Failed","Pass")</f>
        <v>Pass</v>
      </c>
      <c r="DT57" s="5" t="str">
        <f t="shared" si="46"/>
        <v>Pass</v>
      </c>
      <c r="DU57" s="5" t="str">
        <f t="shared" si="46"/>
        <v>Pass</v>
      </c>
      <c r="DV57" s="5" t="str">
        <f t="shared" si="46"/>
        <v>Pass</v>
      </c>
      <c r="DW57" s="5" t="str">
        <f t="shared" si="46"/>
        <v>Pass</v>
      </c>
      <c r="DX57" s="5" t="str">
        <f t="shared" si="46"/>
        <v>Pass</v>
      </c>
      <c r="DY57" s="5" t="str">
        <f t="shared" si="46"/>
        <v>Pass</v>
      </c>
      <c r="DZ57" s="5" t="str">
        <f t="shared" si="46"/>
        <v>Pass</v>
      </c>
      <c r="EA57" s="5" t="str">
        <f t="shared" si="46"/>
        <v>Pass</v>
      </c>
      <c r="EB57" s="5" t="str">
        <f t="shared" si="46"/>
        <v>Pass</v>
      </c>
      <c r="EC57" s="5" t="str">
        <f t="shared" si="46"/>
        <v>Pass</v>
      </c>
      <c r="ED57" s="5" t="str">
        <f t="shared" si="46"/>
        <v>Pass</v>
      </c>
      <c r="EE57" s="5" t="str">
        <f t="shared" si="46"/>
        <v>Pass</v>
      </c>
      <c r="EF57" s="5" t="str">
        <f t="shared" si="46"/>
        <v>Pass</v>
      </c>
      <c r="EG57" s="5" t="str">
        <f t="shared" si="46"/>
        <v>Pass</v>
      </c>
      <c r="EH57" s="5" t="str">
        <f t="shared" si="46"/>
        <v>Pass</v>
      </c>
      <c r="EI57" s="5" t="str">
        <f t="shared" si="46"/>
        <v>Pass</v>
      </c>
      <c r="EJ57" s="5" t="str">
        <f t="shared" si="46"/>
        <v>Pass</v>
      </c>
      <c r="EK57" s="5" t="str">
        <f t="shared" si="46"/>
        <v>Pass</v>
      </c>
      <c r="EL57" s="5" t="str">
        <f t="shared" si="46"/>
        <v>Pass</v>
      </c>
      <c r="EM57" s="5" t="str">
        <f t="shared" si="46"/>
        <v>Pass</v>
      </c>
      <c r="EN57" s="5" t="str">
        <f t="shared" si="46"/>
        <v>Pass</v>
      </c>
      <c r="EO57" s="5" t="str">
        <f t="shared" si="46"/>
        <v>Pass</v>
      </c>
      <c r="EP57" s="5" t="str">
        <f t="shared" si="46"/>
        <v>Pass</v>
      </c>
      <c r="EQ57" s="5" t="str">
        <f t="shared" si="46"/>
        <v>Pass</v>
      </c>
      <c r="ER57" s="5" t="str">
        <f t="shared" si="46"/>
        <v>Pass</v>
      </c>
      <c r="ES57" s="5" t="str">
        <f t="shared" si="46"/>
        <v>Pass</v>
      </c>
      <c r="ET57" s="5" t="str">
        <f t="shared" si="46"/>
        <v>Pass</v>
      </c>
      <c r="EU57" s="5" t="str">
        <f t="shared" si="46"/>
        <v>Pass</v>
      </c>
      <c r="EV57" s="5" t="str">
        <f t="shared" si="46"/>
        <v>Pass</v>
      </c>
      <c r="EW57" s="5" t="str">
        <f t="shared" si="46"/>
        <v>Pass</v>
      </c>
      <c r="EX57" s="5" t="str">
        <f t="shared" si="46"/>
        <v>Pass</v>
      </c>
      <c r="EY57" s="5" t="str">
        <f t="shared" si="46"/>
        <v>Pass</v>
      </c>
      <c r="EZ57" s="5" t="str">
        <f t="shared" si="46"/>
        <v>Pass</v>
      </c>
      <c r="FA57" s="5" t="str">
        <f t="shared" si="46"/>
        <v>Pass</v>
      </c>
      <c r="FB57" s="5" t="str">
        <f t="shared" si="46"/>
        <v>Pass</v>
      </c>
      <c r="FC57" s="5" t="str">
        <f t="shared" si="46"/>
        <v>Pass</v>
      </c>
      <c r="FD57" s="5" t="str">
        <f t="shared" si="46"/>
        <v>Pass</v>
      </c>
      <c r="FE57" s="5" t="str">
        <f t="shared" si="46"/>
        <v>Pass</v>
      </c>
      <c r="FF57" s="5" t="str">
        <f t="shared" si="46"/>
        <v>Pass</v>
      </c>
      <c r="FG57" s="5" t="str">
        <f t="shared" si="46"/>
        <v>Pass</v>
      </c>
      <c r="FH57" s="5" t="str">
        <f t="shared" si="46"/>
        <v>Pass</v>
      </c>
      <c r="FI57" s="5" t="str">
        <f t="shared" si="46"/>
        <v>Pass</v>
      </c>
      <c r="FJ57" s="5" t="str">
        <f t="shared" si="46"/>
        <v>Pass</v>
      </c>
      <c r="FK57" s="5" t="str">
        <f t="shared" si="46"/>
        <v>Pass</v>
      </c>
      <c r="FL57" s="5" t="str">
        <f t="shared" si="46"/>
        <v>Pass</v>
      </c>
      <c r="FM57" s="5" t="str">
        <f t="shared" si="46"/>
        <v>Pass</v>
      </c>
      <c r="FN57" s="5" t="str">
        <f t="shared" si="46"/>
        <v>Pass</v>
      </c>
      <c r="FO57" s="5" t="str">
        <f t="shared" si="46"/>
        <v>Pass</v>
      </c>
      <c r="FP57" s="5" t="str">
        <f t="shared" si="46"/>
        <v>Pass</v>
      </c>
      <c r="FQ57" s="5" t="str">
        <f t="shared" si="46"/>
        <v>Pass</v>
      </c>
      <c r="FR57" s="5" t="str">
        <f t="shared" si="46"/>
        <v>Pass</v>
      </c>
      <c r="FS57" s="5" t="str">
        <f t="shared" si="46"/>
        <v>Pass</v>
      </c>
      <c r="FT57" s="5" t="str">
        <f t="shared" si="46"/>
        <v>Pass</v>
      </c>
      <c r="FU57" s="5" t="str">
        <f t="shared" si="46"/>
        <v>Pass</v>
      </c>
      <c r="FV57" s="5" t="str">
        <f t="shared" si="46"/>
        <v>Pass</v>
      </c>
      <c r="FW57" s="5" t="str">
        <f t="shared" si="46"/>
        <v>Pass</v>
      </c>
      <c r="FX57" s="5" t="str">
        <f t="shared" si="46"/>
        <v>Pass</v>
      </c>
      <c r="FY57" s="5" t="str">
        <f aca="true" t="shared" si="47" ref="FY57:GR57">IF(FY31-FY26+FX31-FX26&lt;FY56,"Failed","Pass")</f>
        <v>Pass</v>
      </c>
      <c r="FZ57" s="5" t="str">
        <f t="shared" si="47"/>
        <v>Pass</v>
      </c>
      <c r="GA57" s="5" t="str">
        <f t="shared" si="47"/>
        <v>Pass</v>
      </c>
      <c r="GB57" s="5" t="str">
        <f t="shared" si="47"/>
        <v>Pass</v>
      </c>
      <c r="GC57" s="5" t="str">
        <f t="shared" si="47"/>
        <v>Pass</v>
      </c>
      <c r="GD57" s="5" t="str">
        <f t="shared" si="47"/>
        <v>Pass</v>
      </c>
      <c r="GE57" s="5" t="str">
        <f t="shared" si="47"/>
        <v>Pass</v>
      </c>
      <c r="GF57" s="5" t="str">
        <f t="shared" si="47"/>
        <v>Pass</v>
      </c>
      <c r="GG57" s="5" t="str">
        <f t="shared" si="47"/>
        <v>Pass</v>
      </c>
      <c r="GH57" s="5" t="str">
        <f t="shared" si="47"/>
        <v>Pass</v>
      </c>
      <c r="GI57" s="5" t="str">
        <f t="shared" si="47"/>
        <v>Pass</v>
      </c>
      <c r="GJ57" s="5" t="str">
        <f t="shared" si="47"/>
        <v>Pass</v>
      </c>
      <c r="GK57" s="5" t="str">
        <f t="shared" si="47"/>
        <v>Pass</v>
      </c>
      <c r="GL57" s="5" t="str">
        <f t="shared" si="47"/>
        <v>Pass</v>
      </c>
      <c r="GM57" s="5" t="str">
        <f t="shared" si="47"/>
        <v>Pass</v>
      </c>
      <c r="GN57" s="5" t="str">
        <f t="shared" si="47"/>
        <v>Pass</v>
      </c>
      <c r="GO57" s="5" t="str">
        <f t="shared" si="47"/>
        <v>Pass</v>
      </c>
      <c r="GP57" s="5" t="str">
        <f t="shared" si="47"/>
        <v>Pass</v>
      </c>
      <c r="GQ57" s="5" t="str">
        <f t="shared" si="47"/>
        <v>Pass</v>
      </c>
      <c r="GR57" s="5" t="str">
        <f t="shared" si="47"/>
        <v>Pass</v>
      </c>
      <c r="GS57" s="5" t="str">
        <f aca="true" t="shared" si="48" ref="GS57:HX57">IF(GS31+GR31&lt;GS56,"Failed","Pass")</f>
        <v>Pass</v>
      </c>
      <c r="GT57" s="5" t="str">
        <f t="shared" si="48"/>
        <v>Pass</v>
      </c>
      <c r="GU57" s="5" t="str">
        <f t="shared" si="48"/>
        <v>Pass</v>
      </c>
      <c r="GV57" s="5" t="str">
        <f t="shared" si="48"/>
        <v>Pass</v>
      </c>
      <c r="GW57" s="5" t="str">
        <f t="shared" si="48"/>
        <v>Pass</v>
      </c>
      <c r="GX57" s="5" t="str">
        <f t="shared" si="48"/>
        <v>Pass</v>
      </c>
      <c r="GY57" s="5" t="str">
        <f t="shared" si="48"/>
        <v>Pass</v>
      </c>
      <c r="GZ57" s="5" t="str">
        <f t="shared" si="48"/>
        <v>Pass</v>
      </c>
      <c r="HA57" s="5" t="str">
        <f t="shared" si="48"/>
        <v>Pass</v>
      </c>
      <c r="HB57" s="5" t="str">
        <f t="shared" si="48"/>
        <v>Pass</v>
      </c>
      <c r="HC57" s="5" t="str">
        <f t="shared" si="48"/>
        <v>Pass</v>
      </c>
      <c r="HD57" s="5" t="str">
        <f t="shared" si="48"/>
        <v>Pass</v>
      </c>
      <c r="HE57" s="5" t="str">
        <f t="shared" si="48"/>
        <v>Pass</v>
      </c>
      <c r="HF57" s="5" t="str">
        <f t="shared" si="48"/>
        <v>Pass</v>
      </c>
      <c r="HG57" s="5" t="str">
        <f t="shared" si="48"/>
        <v>Pass</v>
      </c>
      <c r="HH57" s="5" t="str">
        <f t="shared" si="48"/>
        <v>Pass</v>
      </c>
      <c r="HI57" s="5" t="str">
        <f t="shared" si="48"/>
        <v>Pass</v>
      </c>
      <c r="HJ57" s="5" t="str">
        <f t="shared" si="48"/>
        <v>Pass</v>
      </c>
      <c r="HK57" s="5" t="str">
        <f t="shared" si="48"/>
        <v>Pass</v>
      </c>
      <c r="HL57" s="5" t="str">
        <f t="shared" si="48"/>
        <v>Pass</v>
      </c>
      <c r="HM57" s="5" t="str">
        <f t="shared" si="48"/>
        <v>Pass</v>
      </c>
      <c r="HN57" s="5" t="str">
        <f t="shared" si="48"/>
        <v>Pass</v>
      </c>
      <c r="HO57" s="5" t="str">
        <f t="shared" si="48"/>
        <v>Pass</v>
      </c>
      <c r="HP57" s="5" t="str">
        <f t="shared" si="48"/>
        <v>Pass</v>
      </c>
      <c r="HQ57" s="5" t="str">
        <f t="shared" si="48"/>
        <v>Pass</v>
      </c>
      <c r="HR57" s="5" t="str">
        <f t="shared" si="48"/>
        <v>Pass</v>
      </c>
      <c r="HS57" s="5" t="str">
        <f t="shared" si="48"/>
        <v>Pass</v>
      </c>
      <c r="HT57" s="5" t="str">
        <f t="shared" si="48"/>
        <v>Pass</v>
      </c>
      <c r="HU57" s="5" t="str">
        <f t="shared" si="48"/>
        <v>Pass</v>
      </c>
      <c r="HV57" s="5" t="str">
        <f t="shared" si="48"/>
        <v>Pass</v>
      </c>
      <c r="HW57" s="5" t="str">
        <f t="shared" si="48"/>
        <v>Pass</v>
      </c>
      <c r="HX57" s="5" t="str">
        <f t="shared" si="48"/>
        <v>Pass</v>
      </c>
      <c r="HY57" s="5" t="str">
        <f aca="true" t="shared" si="49" ref="HY57:IV57">IF(HY31+HX31&lt;HY56,"Failed","Pass")</f>
        <v>Pass</v>
      </c>
      <c r="HZ57" s="5" t="str">
        <f t="shared" si="49"/>
        <v>Pass</v>
      </c>
      <c r="IA57" s="5" t="str">
        <f t="shared" si="49"/>
        <v>Pass</v>
      </c>
      <c r="IB57" s="5" t="str">
        <f t="shared" si="49"/>
        <v>Pass</v>
      </c>
      <c r="IC57" s="5" t="str">
        <f t="shared" si="49"/>
        <v>Pass</v>
      </c>
      <c r="ID57" s="5" t="str">
        <f t="shared" si="49"/>
        <v>Pass</v>
      </c>
      <c r="IE57" s="5" t="str">
        <f t="shared" si="49"/>
        <v>Pass</v>
      </c>
      <c r="IF57" s="5" t="str">
        <f t="shared" si="49"/>
        <v>Pass</v>
      </c>
      <c r="IG57" s="5" t="str">
        <f t="shared" si="49"/>
        <v>Pass</v>
      </c>
      <c r="IH57" s="5" t="str">
        <f t="shared" si="49"/>
        <v>Pass</v>
      </c>
      <c r="II57" s="5" t="str">
        <f t="shared" si="49"/>
        <v>Pass</v>
      </c>
      <c r="IJ57" s="5" t="str">
        <f t="shared" si="49"/>
        <v>Pass</v>
      </c>
      <c r="IK57" s="5" t="str">
        <f t="shared" si="49"/>
        <v>Pass</v>
      </c>
      <c r="IL57" s="5" t="str">
        <f t="shared" si="49"/>
        <v>Pass</v>
      </c>
      <c r="IM57" s="5" t="str">
        <f t="shared" si="49"/>
        <v>Pass</v>
      </c>
      <c r="IN57" s="5" t="str">
        <f t="shared" si="49"/>
        <v>Pass</v>
      </c>
      <c r="IO57" s="5" t="str">
        <f t="shared" si="49"/>
        <v>Pass</v>
      </c>
      <c r="IP57" s="5" t="str">
        <f t="shared" si="49"/>
        <v>Pass</v>
      </c>
      <c r="IQ57" s="5" t="str">
        <f t="shared" si="49"/>
        <v>Pass</v>
      </c>
      <c r="IR57" s="5" t="str">
        <f t="shared" si="49"/>
        <v>Pass</v>
      </c>
      <c r="IS57" s="5" t="str">
        <f t="shared" si="49"/>
        <v>Pass</v>
      </c>
      <c r="IT57" s="5" t="str">
        <f t="shared" si="49"/>
        <v>Pass</v>
      </c>
      <c r="IU57" s="5" t="str">
        <f t="shared" si="49"/>
        <v>Pass</v>
      </c>
      <c r="IV57" s="5" t="str">
        <f t="shared" si="49"/>
        <v>Pass</v>
      </c>
    </row>
    <row r="58" spans="1:113" s="5" customFormat="1" ht="12.75">
      <c r="A58" s="14" t="s">
        <v>61</v>
      </c>
      <c r="B58" s="5">
        <f>B49/B56-1</f>
        <v>-1</v>
      </c>
      <c r="C58" s="27">
        <f>(C31-C26)/C56-1</f>
        <v>0.1734378598143358</v>
      </c>
      <c r="D58" s="27">
        <f aca="true" t="shared" si="50" ref="D58:BO58">(D31-D26+C31-C26)/D56-1</f>
        <v>0.1692488504619647</v>
      </c>
      <c r="E58" s="27">
        <f t="shared" si="50"/>
        <v>1.267782264481815</v>
      </c>
      <c r="F58" s="27">
        <f t="shared" si="50"/>
        <v>0.15505736565233907</v>
      </c>
      <c r="G58" s="27">
        <f t="shared" si="50"/>
        <v>1.3688158481155432</v>
      </c>
      <c r="H58" s="27">
        <f t="shared" si="50"/>
        <v>0.18841959511620088</v>
      </c>
      <c r="I58" s="27">
        <f t="shared" si="50"/>
        <v>1.4101031451158756</v>
      </c>
      <c r="J58" s="27">
        <f t="shared" si="50"/>
        <v>0.18371877226885136</v>
      </c>
      <c r="K58" s="27">
        <f t="shared" si="50"/>
        <v>1.3744133002727619</v>
      </c>
      <c r="L58" s="27">
        <f t="shared" si="50"/>
        <v>0.23428316689242878</v>
      </c>
      <c r="M58" s="27">
        <f t="shared" si="50"/>
        <v>1.485594968886415</v>
      </c>
      <c r="N58" s="27">
        <f t="shared" si="50"/>
        <v>0.2422484014556745</v>
      </c>
      <c r="O58" s="27">
        <f t="shared" si="50"/>
        <v>1.4922820304583722</v>
      </c>
      <c r="P58" s="27">
        <f t="shared" si="50"/>
        <v>0.24862723604139547</v>
      </c>
      <c r="Q58" s="27">
        <f t="shared" si="50"/>
        <v>1.4859180143337545</v>
      </c>
      <c r="R58" s="27">
        <f t="shared" si="50"/>
        <v>0.25647010350458377</v>
      </c>
      <c r="S58" s="27">
        <f t="shared" si="50"/>
        <v>1.5289520697578065</v>
      </c>
      <c r="T58" s="27">
        <f t="shared" si="50"/>
        <v>0.2739888415423528</v>
      </c>
      <c r="U58" s="27">
        <f t="shared" si="50"/>
        <v>1.5473434381752318</v>
      </c>
      <c r="V58" s="27">
        <f t="shared" si="50"/>
        <v>0.24113386874978482</v>
      </c>
      <c r="W58" s="27">
        <f t="shared" si="50"/>
        <v>1.5106164132412698</v>
      </c>
      <c r="X58" s="27">
        <f t="shared" si="50"/>
        <v>0.2427653785751891</v>
      </c>
      <c r="Y58" s="27">
        <f t="shared" si="50"/>
        <v>1.4987058535623348</v>
      </c>
      <c r="Z58" s="27">
        <f t="shared" si="50"/>
        <v>0.2208970812325466</v>
      </c>
      <c r="AA58" s="27">
        <f t="shared" si="50"/>
        <v>1.4204045643043992</v>
      </c>
      <c r="AB58" s="27">
        <f t="shared" si="50"/>
        <v>0.2638921436690189</v>
      </c>
      <c r="AC58" s="27">
        <f t="shared" si="50"/>
        <v>1.5618930581605515</v>
      </c>
      <c r="AD58" s="27">
        <f t="shared" si="50"/>
        <v>0.21108092162247583</v>
      </c>
      <c r="AE58" s="27">
        <f t="shared" si="50"/>
        <v>1.404709356118175</v>
      </c>
      <c r="AF58" s="27">
        <f t="shared" si="50"/>
        <v>0.2747460183134647</v>
      </c>
      <c r="AG58" s="27">
        <f t="shared" si="50"/>
        <v>1.607598180803472</v>
      </c>
      <c r="AH58" s="27">
        <f t="shared" si="50"/>
        <v>0.31652224189079137</v>
      </c>
      <c r="AI58" s="27">
        <f t="shared" si="50"/>
        <v>1.5200731099320386</v>
      </c>
      <c r="AJ58" s="27">
        <f t="shared" si="50"/>
        <v>0.253624924595631</v>
      </c>
      <c r="AK58" s="27">
        <f t="shared" si="50"/>
        <v>1.505883399026653</v>
      </c>
      <c r="AL58" s="27">
        <f t="shared" si="50"/>
        <v>0.1976006699325934</v>
      </c>
      <c r="AM58" s="27">
        <f t="shared" si="50"/>
        <v>1.2612624492380218</v>
      </c>
      <c r="AN58" s="27">
        <f t="shared" si="50"/>
        <v>0.14196687530992147</v>
      </c>
      <c r="AO58" s="27">
        <f t="shared" si="50"/>
        <v>1.3542051845006449</v>
      </c>
      <c r="AP58" s="27">
        <f t="shared" si="50"/>
        <v>0.13300435637081298</v>
      </c>
      <c r="AQ58" s="27">
        <f t="shared" si="50"/>
        <v>1.2956047455428452</v>
      </c>
      <c r="AR58" s="27">
        <f t="shared" si="50"/>
        <v>0.18608030852805268</v>
      </c>
      <c r="AS58" s="27">
        <f t="shared" si="50"/>
        <v>1.2977575986968168</v>
      </c>
      <c r="AT58" s="27">
        <f t="shared" si="50"/>
        <v>0.07924130268304586</v>
      </c>
      <c r="AU58" s="27">
        <f t="shared" si="50"/>
        <v>1.0727528805229216</v>
      </c>
      <c r="AV58" s="27">
        <f t="shared" si="50"/>
        <v>0.13463548834465078</v>
      </c>
      <c r="AW58" s="27">
        <f t="shared" si="50"/>
        <v>1.3753832195651894</v>
      </c>
      <c r="AX58" s="27">
        <f t="shared" si="50"/>
        <v>0.12498607164647968</v>
      </c>
      <c r="AY58" s="27">
        <f t="shared" si="50"/>
        <v>1.272218335078528</v>
      </c>
      <c r="AZ58" s="27">
        <f t="shared" si="50"/>
        <v>0.15429185942962698</v>
      </c>
      <c r="BA58" s="27">
        <f t="shared" si="50"/>
        <v>1.3306869280370552</v>
      </c>
      <c r="BB58" s="27">
        <f t="shared" si="50"/>
        <v>0.15152486458470005</v>
      </c>
      <c r="BC58" s="27">
        <f t="shared" si="50"/>
        <v>1.2701456986594994</v>
      </c>
      <c r="BD58" s="27">
        <f t="shared" si="50"/>
        <v>0.11199849116453575</v>
      </c>
      <c r="BE58" s="27">
        <f t="shared" si="50"/>
        <v>1.2761534531739986</v>
      </c>
      <c r="BF58" s="27">
        <f t="shared" si="50"/>
        <v>0.14936898064116622</v>
      </c>
      <c r="BG58" s="27">
        <f t="shared" si="50"/>
        <v>1.2595767678223329</v>
      </c>
      <c r="BH58" s="27">
        <f t="shared" si="50"/>
        <v>0.13033831462775258</v>
      </c>
      <c r="BI58" s="27">
        <f t="shared" si="50"/>
        <v>1.180360191805855</v>
      </c>
      <c r="BJ58" s="27">
        <f t="shared" si="50"/>
        <v>0.1442666396291581</v>
      </c>
      <c r="BK58" s="27">
        <f t="shared" si="50"/>
        <v>1.3057429989261928</v>
      </c>
      <c r="BL58" s="27">
        <f t="shared" si="50"/>
        <v>0.10327735115449221</v>
      </c>
      <c r="BM58" s="27">
        <f t="shared" si="50"/>
        <v>1.2480433793721066</v>
      </c>
      <c r="BN58" s="27">
        <f t="shared" si="50"/>
        <v>0.12120597756114582</v>
      </c>
      <c r="BO58" s="27">
        <f t="shared" si="50"/>
        <v>1.3007860300904337</v>
      </c>
      <c r="BP58" s="27">
        <f aca="true" t="shared" si="51" ref="BP58:BY58">(BP31-BP26+BO31-BO26)/BP56-1</f>
        <v>0.17462969577419196</v>
      </c>
      <c r="BQ58" s="27">
        <f t="shared" si="51"/>
        <v>1.2221538594821042</v>
      </c>
      <c r="BR58" s="27">
        <f t="shared" si="51"/>
        <v>0.09337772435674152</v>
      </c>
      <c r="BS58" s="27">
        <f t="shared" si="51"/>
        <v>1.2738799308857893</v>
      </c>
      <c r="BT58" s="27">
        <f t="shared" si="51"/>
        <v>0.1542021652251082</v>
      </c>
      <c r="BU58" s="27">
        <f t="shared" si="51"/>
        <v>1.1837223494167919</v>
      </c>
      <c r="BV58" s="27">
        <f t="shared" si="51"/>
        <v>0.10190877267810139</v>
      </c>
      <c r="BW58" s="27">
        <f t="shared" si="51"/>
        <v>1.3077030775324774</v>
      </c>
      <c r="BX58" s="27">
        <f t="shared" si="51"/>
        <v>0.10813360750328127</v>
      </c>
      <c r="BY58" s="27">
        <f t="shared" si="51"/>
        <v>1.1324061133090275</v>
      </c>
      <c r="BZ58" s="27">
        <f>(BZ31-BZ26+BY31-BY26)/BZ56-1</f>
        <v>0.13149165108971705</v>
      </c>
      <c r="CA58" s="27">
        <f aca="true" t="shared" si="52" ref="CA58:CO58">(CA31-CA25-CA26+BZ31-BZ25-BZ26)/CA56-1</f>
        <v>1.3430821280865533</v>
      </c>
      <c r="CB58" s="27">
        <f t="shared" si="52"/>
        <v>0.09697848997315983</v>
      </c>
      <c r="CC58" s="27">
        <f t="shared" si="52"/>
        <v>1.1283395810648602</v>
      </c>
      <c r="CD58" s="27">
        <f t="shared" si="52"/>
        <v>0.12786601527289743</v>
      </c>
      <c r="CE58" s="27">
        <f t="shared" si="52"/>
        <v>1.292337380020169</v>
      </c>
      <c r="CF58" s="27">
        <f t="shared" si="52"/>
        <v>0.032136221387256025</v>
      </c>
      <c r="CG58" s="27">
        <f t="shared" si="52"/>
        <v>1.1674161459762193</v>
      </c>
      <c r="CH58" s="27">
        <f>(CH31-CH25-CH26+CG31-CG25-CG26)/CH56-1</f>
        <v>0.16588913895160284</v>
      </c>
      <c r="CI58" s="27">
        <f t="shared" si="52"/>
        <v>1.2054900235032138</v>
      </c>
      <c r="CJ58" s="27">
        <f>(CJ31-CJ25-CJ26+CI31-CI25-CI26)/CJ56-1</f>
        <v>0.0864422180726423</v>
      </c>
      <c r="CK58" s="27">
        <f t="shared" si="52"/>
        <v>1.301768732696011</v>
      </c>
      <c r="CL58" s="27">
        <f>(CL31-CL25-CL26+CK31-CK25-CK26)/CL56-1</f>
        <v>0.19319689599429046</v>
      </c>
      <c r="CM58" s="27">
        <f t="shared" si="52"/>
        <v>1.2397817655364092</v>
      </c>
      <c r="CN58" s="27">
        <f>(CN31-CN25-CN26+CM31-CM25-CM26)/CN56-1</f>
        <v>0.1013693311867101</v>
      </c>
      <c r="CO58" s="27">
        <f t="shared" si="52"/>
        <v>1.2810477195151853</v>
      </c>
      <c r="CP58" s="27">
        <f aca="true" t="shared" si="53" ref="CP58:CW58">(CP31-CP25-CP26+CO31-CO25-CO26)/CP56-1</f>
        <v>0.1399740678674024</v>
      </c>
      <c r="CQ58" s="27">
        <f t="shared" si="53"/>
        <v>1.1979080625127199</v>
      </c>
      <c r="CR58" s="27">
        <f t="shared" si="53"/>
        <v>0.09877098982270804</v>
      </c>
      <c r="CS58" s="27">
        <f t="shared" si="53"/>
        <v>1.2698616761023702</v>
      </c>
      <c r="CT58" s="27">
        <f t="shared" si="53"/>
        <v>0.14789676073074753</v>
      </c>
      <c r="CU58" s="27">
        <f t="shared" si="53"/>
        <v>1.2370499156577766</v>
      </c>
      <c r="CV58" s="27">
        <f t="shared" si="53"/>
        <v>0.08464542755635995</v>
      </c>
      <c r="CW58" s="27">
        <f t="shared" si="53"/>
        <v>1.2088865597335179</v>
      </c>
      <c r="CX58" s="27">
        <f aca="true" t="shared" si="54" ref="CX58:DI58">(CX31-CX25-CX26+CW31-CW25-CW26)/CX56-1</f>
        <v>0.11814591255874518</v>
      </c>
      <c r="CY58" s="27">
        <f t="shared" si="54"/>
        <v>1.1299547174526703</v>
      </c>
      <c r="CZ58" s="27">
        <f t="shared" si="54"/>
        <v>0.02068233953403542</v>
      </c>
      <c r="DA58" s="27">
        <f>(DA31-DA25-DA26+CZ31-CZ25-CZ26)/DA56-1</f>
        <v>1.1619798527110818</v>
      </c>
      <c r="DB58" s="27">
        <f t="shared" si="54"/>
        <v>-1</v>
      </c>
      <c r="DC58" s="27">
        <f t="shared" si="54"/>
        <v>-1</v>
      </c>
      <c r="DD58" s="27">
        <f t="shared" si="54"/>
        <v>-1</v>
      </c>
      <c r="DE58" s="27">
        <f t="shared" si="54"/>
        <v>-1</v>
      </c>
      <c r="DF58" s="27">
        <f t="shared" si="54"/>
        <v>-1</v>
      </c>
      <c r="DG58" s="27">
        <f t="shared" si="54"/>
        <v>-1</v>
      </c>
      <c r="DH58" s="27">
        <f t="shared" si="54"/>
        <v>-1</v>
      </c>
      <c r="DI58" s="27">
        <f t="shared" si="54"/>
        <v>-1</v>
      </c>
    </row>
    <row r="60" spans="1:105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5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5.8515625" style="7" customWidth="1"/>
    <col min="2" max="2" width="11.28125" style="1" customWidth="1"/>
    <col min="3" max="3" width="9.140625" style="2" customWidth="1"/>
    <col min="4" max="4" width="15.8515625" style="2" customWidth="1"/>
    <col min="5" max="5" width="11.28125" style="2" customWidth="1"/>
    <col min="6" max="6" width="9.140625" style="2" customWidth="1"/>
    <col min="7" max="7" width="15.8515625" style="2" customWidth="1"/>
    <col min="8" max="8" width="11.28125" style="2" customWidth="1"/>
    <col min="9" max="9" width="9.140625" style="2" customWidth="1"/>
    <col min="10" max="10" width="15.8515625" style="2" customWidth="1"/>
    <col min="11" max="11" width="11.28125" style="2" customWidth="1"/>
    <col min="12" max="12" width="9.140625" style="2" customWidth="1"/>
    <col min="13" max="13" width="15.8515625" style="2" customWidth="1"/>
    <col min="14" max="14" width="11.28125" style="2" customWidth="1"/>
    <col min="15" max="15" width="9.140625" style="2" customWidth="1"/>
    <col min="16" max="16" width="17.7109375" style="2" customWidth="1"/>
    <col min="17" max="17" width="11.28125" style="2" customWidth="1"/>
    <col min="18" max="16384" width="9.140625" style="2" customWidth="1"/>
  </cols>
  <sheetData>
    <row r="6" spans="1:17" ht="38.25">
      <c r="A6" s="6" t="str">
        <f>'L&amp;Q'!A8</f>
        <v>Beaver Housing Association Limited</v>
      </c>
      <c r="D6" s="6" t="str">
        <f>Bernicia!A8</f>
        <v>Cheviot Housing Association Limited</v>
      </c>
      <c r="E6" s="1"/>
      <c r="G6" s="6" t="str">
        <f>'A2Dominion'!A8</f>
        <v>A2 Dominion Homes Ltd</v>
      </c>
      <c r="H6" s="1"/>
      <c r="J6" s="6" t="str">
        <f>Clarion!A8</f>
        <v>Circle Thirty-Three Housing Trust Limited</v>
      </c>
      <c r="K6" s="1"/>
      <c r="M6" s="6" t="str">
        <f>Contour!A8</f>
        <v>Contour Homes Limited</v>
      </c>
      <c r="N6" s="1"/>
      <c r="P6" s="6" t="str">
        <f>Vivid!A8</f>
        <v>Vivid Homes</v>
      </c>
      <c r="Q6" s="1"/>
    </row>
    <row r="7" spans="4:17" ht="12.75">
      <c r="D7" s="7"/>
      <c r="E7" s="1"/>
      <c r="G7" s="7"/>
      <c r="H7" s="1"/>
      <c r="J7" s="7"/>
      <c r="K7" s="1"/>
      <c r="M7" s="7"/>
      <c r="N7" s="1"/>
      <c r="P7" s="7"/>
      <c r="Q7" s="1"/>
    </row>
    <row r="8" spans="1:17" ht="25.5">
      <c r="A8" s="8" t="s">
        <v>32</v>
      </c>
      <c r="B8" s="9" t="s">
        <v>33</v>
      </c>
      <c r="D8" s="8" t="s">
        <v>32</v>
      </c>
      <c r="E8" s="9" t="s">
        <v>33</v>
      </c>
      <c r="G8" s="8" t="s">
        <v>32</v>
      </c>
      <c r="H8" s="9" t="s">
        <v>33</v>
      </c>
      <c r="J8" s="8" t="s">
        <v>32</v>
      </c>
      <c r="K8" s="9" t="s">
        <v>33</v>
      </c>
      <c r="M8" s="8" t="s">
        <v>32</v>
      </c>
      <c r="N8" s="9" t="s">
        <v>33</v>
      </c>
      <c r="P8" s="8" t="s">
        <v>32</v>
      </c>
      <c r="Q8" s="9" t="s">
        <v>33</v>
      </c>
    </row>
    <row r="9" spans="4:17" ht="12.75">
      <c r="D9" s="7"/>
      <c r="E9" s="1"/>
      <c r="G9" s="7"/>
      <c r="H9" s="1"/>
      <c r="J9" s="7"/>
      <c r="K9" s="1"/>
      <c r="M9" s="7"/>
      <c r="N9" s="1"/>
      <c r="P9" s="7"/>
      <c r="Q9" s="1"/>
    </row>
    <row r="10" spans="1:17" ht="12.75">
      <c r="A10" s="7">
        <v>38631</v>
      </c>
      <c r="B10" s="1">
        <v>41680</v>
      </c>
      <c r="D10" s="7">
        <v>38631</v>
      </c>
      <c r="E10" s="1">
        <v>40153</v>
      </c>
      <c r="G10" s="7">
        <v>38631</v>
      </c>
      <c r="H10" s="1">
        <v>27031</v>
      </c>
      <c r="J10" s="7">
        <v>38631</v>
      </c>
      <c r="K10" s="1">
        <v>30327</v>
      </c>
      <c r="M10" s="7">
        <v>38631</v>
      </c>
      <c r="N10" s="1">
        <v>30007</v>
      </c>
      <c r="P10" s="7">
        <v>38631</v>
      </c>
      <c r="Q10" s="1">
        <v>29985</v>
      </c>
    </row>
    <row r="11" spans="1:17" ht="12.75">
      <c r="A11" s="7">
        <v>38813</v>
      </c>
      <c r="B11" s="1">
        <v>45500</v>
      </c>
      <c r="D11" s="7">
        <v>38813</v>
      </c>
      <c r="E11" s="1">
        <v>43834</v>
      </c>
      <c r="G11" s="7">
        <v>38813</v>
      </c>
      <c r="H11" s="1">
        <v>29509</v>
      </c>
      <c r="J11" s="7">
        <v>38813</v>
      </c>
      <c r="K11" s="1">
        <v>33107</v>
      </c>
      <c r="M11" s="7">
        <v>38813</v>
      </c>
      <c r="N11" s="1">
        <v>32758</v>
      </c>
      <c r="P11" s="7">
        <v>38813</v>
      </c>
      <c r="Q11" s="1">
        <v>32734</v>
      </c>
    </row>
    <row r="12" spans="1:17" ht="12.75">
      <c r="A12" s="7">
        <v>38996</v>
      </c>
      <c r="B12" s="1">
        <v>49504</v>
      </c>
      <c r="D12" s="7">
        <v>38996</v>
      </c>
      <c r="E12" s="1">
        <v>47691</v>
      </c>
      <c r="G12" s="7">
        <v>38996</v>
      </c>
      <c r="H12" s="1">
        <v>32106</v>
      </c>
      <c r="J12" s="7">
        <v>38996</v>
      </c>
      <c r="K12" s="1">
        <v>36020</v>
      </c>
      <c r="M12" s="7">
        <v>38996</v>
      </c>
      <c r="N12" s="1">
        <v>35641</v>
      </c>
      <c r="P12" s="7">
        <v>38996</v>
      </c>
      <c r="Q12" s="1">
        <v>35615</v>
      </c>
    </row>
    <row r="13" spans="1:17" ht="12.75">
      <c r="A13" s="7">
        <v>39178</v>
      </c>
      <c r="B13" s="1">
        <v>53700</v>
      </c>
      <c r="D13" s="7">
        <v>39178</v>
      </c>
      <c r="E13" s="1">
        <v>51733</v>
      </c>
      <c r="G13" s="7">
        <v>39178</v>
      </c>
      <c r="H13" s="1">
        <v>34827</v>
      </c>
      <c r="J13" s="7">
        <v>39178</v>
      </c>
      <c r="K13" s="1">
        <v>39073</v>
      </c>
      <c r="M13" s="7">
        <v>39178</v>
      </c>
      <c r="N13" s="1">
        <v>38662</v>
      </c>
      <c r="P13" s="7">
        <v>39178</v>
      </c>
      <c r="Q13" s="1">
        <v>38633</v>
      </c>
    </row>
    <row r="14" spans="1:17" ht="12.75">
      <c r="A14" s="7">
        <v>39361</v>
      </c>
      <c r="B14" s="1">
        <v>58097</v>
      </c>
      <c r="D14" s="7">
        <v>39361</v>
      </c>
      <c r="E14" s="1">
        <v>55969</v>
      </c>
      <c r="G14" s="7">
        <v>39361</v>
      </c>
      <c r="H14" s="1">
        <v>37679</v>
      </c>
      <c r="J14" s="7">
        <v>39361</v>
      </c>
      <c r="K14" s="1">
        <v>42272</v>
      </c>
      <c r="M14" s="7">
        <v>39361</v>
      </c>
      <c r="N14" s="1">
        <v>41827</v>
      </c>
      <c r="P14" s="7">
        <v>39361</v>
      </c>
      <c r="Q14" s="1">
        <v>41796</v>
      </c>
    </row>
    <row r="15" spans="1:17" ht="12.75">
      <c r="A15" s="7">
        <v>39544</v>
      </c>
      <c r="B15" s="1">
        <v>62703</v>
      </c>
      <c r="D15" s="7">
        <v>39544</v>
      </c>
      <c r="E15" s="1">
        <v>60406</v>
      </c>
      <c r="G15" s="7">
        <v>39544</v>
      </c>
      <c r="H15" s="1">
        <v>40666</v>
      </c>
      <c r="J15" s="7">
        <v>39544</v>
      </c>
      <c r="K15" s="1">
        <v>45624</v>
      </c>
      <c r="M15" s="7">
        <v>39544</v>
      </c>
      <c r="N15" s="1">
        <v>45143</v>
      </c>
      <c r="P15" s="7">
        <v>39544</v>
      </c>
      <c r="Q15" s="1">
        <v>45110</v>
      </c>
    </row>
    <row r="16" spans="1:17" ht="12.75">
      <c r="A16" s="7">
        <v>39727</v>
      </c>
      <c r="B16" s="1">
        <v>67529</v>
      </c>
      <c r="D16" s="7">
        <v>39727</v>
      </c>
      <c r="E16" s="1">
        <v>65055</v>
      </c>
      <c r="G16" s="7">
        <v>39727</v>
      </c>
      <c r="H16" s="1">
        <v>43796</v>
      </c>
      <c r="J16" s="7">
        <v>39727</v>
      </c>
      <c r="K16" s="1">
        <v>49135</v>
      </c>
      <c r="M16" s="7">
        <v>39727</v>
      </c>
      <c r="N16" s="1">
        <v>48617</v>
      </c>
      <c r="P16" s="7">
        <v>39727</v>
      </c>
      <c r="Q16" s="1">
        <v>48582</v>
      </c>
    </row>
    <row r="17" spans="1:17" ht="12.75">
      <c r="A17" s="7">
        <v>39909</v>
      </c>
      <c r="B17" s="1">
        <v>72584</v>
      </c>
      <c r="D17" s="7">
        <v>39909</v>
      </c>
      <c r="E17" s="1">
        <v>69925</v>
      </c>
      <c r="G17" s="7">
        <v>39909</v>
      </c>
      <c r="H17" s="1">
        <v>47074</v>
      </c>
      <c r="J17" s="7">
        <v>39909</v>
      </c>
      <c r="K17" s="1">
        <v>52813</v>
      </c>
      <c r="M17" s="7">
        <v>39909</v>
      </c>
      <c r="N17" s="1">
        <v>52257</v>
      </c>
      <c r="P17" s="7">
        <v>39909</v>
      </c>
      <c r="Q17" s="1">
        <v>52218</v>
      </c>
    </row>
    <row r="18" spans="1:17" ht="12.75">
      <c r="A18" s="7">
        <v>40092</v>
      </c>
      <c r="B18" s="1">
        <v>77879</v>
      </c>
      <c r="D18" s="7">
        <v>40092</v>
      </c>
      <c r="E18" s="1">
        <v>75026</v>
      </c>
      <c r="G18" s="7">
        <v>40092</v>
      </c>
      <c r="H18" s="1">
        <v>50508</v>
      </c>
      <c r="J18" s="7">
        <v>40092</v>
      </c>
      <c r="K18" s="1">
        <v>56666</v>
      </c>
      <c r="M18" s="7">
        <v>40092</v>
      </c>
      <c r="N18" s="1">
        <v>56069</v>
      </c>
      <c r="P18" s="7">
        <v>40092</v>
      </c>
      <c r="Q18" s="1">
        <v>56028</v>
      </c>
    </row>
    <row r="19" spans="1:17" ht="12.75">
      <c r="A19" s="7">
        <v>40274</v>
      </c>
      <c r="B19" s="1">
        <v>83424</v>
      </c>
      <c r="D19" s="7">
        <v>40274</v>
      </c>
      <c r="E19" s="1">
        <v>80369</v>
      </c>
      <c r="G19" s="7">
        <v>40274</v>
      </c>
      <c r="H19" s="1">
        <v>54105</v>
      </c>
      <c r="J19" s="7">
        <v>40274</v>
      </c>
      <c r="K19" s="1">
        <v>60701</v>
      </c>
      <c r="M19" s="7">
        <v>40274</v>
      </c>
      <c r="N19" s="1">
        <v>60062</v>
      </c>
      <c r="P19" s="7">
        <v>40274</v>
      </c>
      <c r="Q19" s="1">
        <v>60017</v>
      </c>
    </row>
    <row r="20" spans="1:17" ht="12.75">
      <c r="A20" s="7">
        <v>40457</v>
      </c>
      <c r="B20" s="1">
        <v>89232</v>
      </c>
      <c r="D20" s="7">
        <v>40457</v>
      </c>
      <c r="E20" s="1">
        <v>85964</v>
      </c>
      <c r="G20" s="7">
        <v>40457</v>
      </c>
      <c r="H20" s="1">
        <v>57872</v>
      </c>
      <c r="J20" s="7">
        <v>40457</v>
      </c>
      <c r="K20" s="1">
        <v>64927</v>
      </c>
      <c r="M20" s="7">
        <v>40457</v>
      </c>
      <c r="N20" s="1">
        <v>64243</v>
      </c>
      <c r="P20" s="7">
        <v>40457</v>
      </c>
      <c r="Q20" s="1">
        <v>64196</v>
      </c>
    </row>
    <row r="21" spans="1:17" ht="12.75">
      <c r="A21" s="7">
        <v>40639</v>
      </c>
      <c r="B21" s="1">
        <v>95315</v>
      </c>
      <c r="D21" s="7">
        <v>40639</v>
      </c>
      <c r="E21" s="1">
        <v>91824</v>
      </c>
      <c r="G21" s="7">
        <v>40639</v>
      </c>
      <c r="H21" s="1">
        <v>61817</v>
      </c>
      <c r="J21" s="7">
        <v>40639</v>
      </c>
      <c r="K21" s="1">
        <v>69353</v>
      </c>
      <c r="M21" s="7">
        <v>40639</v>
      </c>
      <c r="N21" s="1">
        <v>68622</v>
      </c>
      <c r="P21" s="7">
        <v>40639</v>
      </c>
      <c r="Q21" s="1">
        <v>68572</v>
      </c>
    </row>
    <row r="22" spans="1:17" ht="12.75">
      <c r="A22" s="7">
        <v>40822</v>
      </c>
      <c r="B22" s="1">
        <v>101684</v>
      </c>
      <c r="D22" s="7">
        <v>40822</v>
      </c>
      <c r="E22" s="1">
        <v>97960</v>
      </c>
      <c r="G22" s="7">
        <v>40822</v>
      </c>
      <c r="H22" s="1">
        <v>65947</v>
      </c>
      <c r="J22" s="7">
        <v>40822</v>
      </c>
      <c r="K22" s="1">
        <v>73988</v>
      </c>
      <c r="M22" s="7">
        <v>40822</v>
      </c>
      <c r="N22" s="1">
        <v>73208</v>
      </c>
      <c r="P22" s="7">
        <v>40822</v>
      </c>
      <c r="Q22" s="1">
        <v>73154</v>
      </c>
    </row>
    <row r="23" spans="1:17" ht="12.75">
      <c r="A23" s="7">
        <v>41005</v>
      </c>
      <c r="B23" s="1">
        <v>108353</v>
      </c>
      <c r="D23" s="7">
        <v>41005</v>
      </c>
      <c r="E23" s="1">
        <v>104385</v>
      </c>
      <c r="G23" s="7">
        <v>41005</v>
      </c>
      <c r="H23" s="1">
        <v>70273</v>
      </c>
      <c r="J23" s="7">
        <v>41005</v>
      </c>
      <c r="K23" s="1">
        <v>78840</v>
      </c>
      <c r="M23" s="7">
        <v>41005</v>
      </c>
      <c r="N23" s="1">
        <v>78009</v>
      </c>
      <c r="P23" s="7">
        <v>41005</v>
      </c>
      <c r="Q23" s="1">
        <v>77952</v>
      </c>
    </row>
    <row r="24" spans="1:17" ht="12.75">
      <c r="A24" s="7">
        <v>41188</v>
      </c>
      <c r="B24" s="1">
        <v>115336</v>
      </c>
      <c r="D24" s="7">
        <v>41188</v>
      </c>
      <c r="E24" s="1">
        <v>111112</v>
      </c>
      <c r="G24" s="7">
        <v>41188</v>
      </c>
      <c r="H24" s="1">
        <v>74801</v>
      </c>
      <c r="J24" s="7">
        <v>41188</v>
      </c>
      <c r="K24" s="1">
        <v>83921</v>
      </c>
      <c r="M24" s="7">
        <v>41188</v>
      </c>
      <c r="N24" s="1">
        <v>83037</v>
      </c>
      <c r="P24" s="7">
        <v>41188</v>
      </c>
      <c r="Q24" s="1">
        <v>82976</v>
      </c>
    </row>
    <row r="25" spans="1:17" ht="12.75">
      <c r="A25" s="7">
        <v>41370</v>
      </c>
      <c r="B25" s="1">
        <v>122647</v>
      </c>
      <c r="D25" s="7">
        <v>41370</v>
      </c>
      <c r="E25" s="1">
        <v>118155</v>
      </c>
      <c r="G25" s="7">
        <v>41370</v>
      </c>
      <c r="H25" s="1">
        <v>79543</v>
      </c>
      <c r="J25" s="7">
        <v>41370</v>
      </c>
      <c r="K25" s="1">
        <v>89240</v>
      </c>
      <c r="M25" s="7">
        <v>41370</v>
      </c>
      <c r="N25" s="1">
        <v>88300</v>
      </c>
      <c r="P25" s="7">
        <v>41370</v>
      </c>
      <c r="Q25" s="1">
        <v>88235</v>
      </c>
    </row>
    <row r="26" spans="1:17" ht="12.75">
      <c r="A26" s="7">
        <v>41553</v>
      </c>
      <c r="B26" s="1">
        <v>130301</v>
      </c>
      <c r="D26" s="7">
        <v>41553</v>
      </c>
      <c r="E26" s="1">
        <v>125528</v>
      </c>
      <c r="G26" s="7">
        <v>41553</v>
      </c>
      <c r="H26" s="1">
        <v>84507</v>
      </c>
      <c r="J26" s="7">
        <v>41553</v>
      </c>
      <c r="K26" s="1">
        <v>94809</v>
      </c>
      <c r="M26" s="7">
        <v>41553</v>
      </c>
      <c r="N26" s="1">
        <v>93810</v>
      </c>
      <c r="P26" s="7">
        <v>41553</v>
      </c>
      <c r="Q26" s="1">
        <v>93741</v>
      </c>
    </row>
    <row r="27" spans="1:17" ht="12.75">
      <c r="A27" s="7">
        <v>41735</v>
      </c>
      <c r="B27" s="1">
        <v>138313</v>
      </c>
      <c r="D27" s="7">
        <v>41735</v>
      </c>
      <c r="E27" s="1">
        <v>133247</v>
      </c>
      <c r="G27" s="7">
        <v>41735</v>
      </c>
      <c r="H27" s="1">
        <v>89703</v>
      </c>
      <c r="J27" s="7">
        <v>41735</v>
      </c>
      <c r="K27" s="1">
        <v>100639</v>
      </c>
      <c r="M27" s="7">
        <v>41735</v>
      </c>
      <c r="N27" s="1">
        <v>99579</v>
      </c>
      <c r="P27" s="7">
        <v>41735</v>
      </c>
      <c r="Q27" s="1">
        <v>99506</v>
      </c>
    </row>
    <row r="28" spans="1:17" ht="12.75">
      <c r="A28" s="7">
        <v>41918</v>
      </c>
      <c r="B28" s="1">
        <v>146700</v>
      </c>
      <c r="D28" s="7">
        <v>41918</v>
      </c>
      <c r="E28" s="1">
        <v>141327</v>
      </c>
      <c r="G28" s="7">
        <v>41918</v>
      </c>
      <c r="H28" s="1">
        <v>95143</v>
      </c>
      <c r="J28" s="7">
        <v>41918</v>
      </c>
      <c r="K28" s="1">
        <v>106742</v>
      </c>
      <c r="M28" s="7">
        <v>41918</v>
      </c>
      <c r="N28" s="1">
        <v>105617</v>
      </c>
      <c r="P28" s="7">
        <v>41918</v>
      </c>
      <c r="Q28" s="1">
        <v>105540</v>
      </c>
    </row>
    <row r="29" spans="1:17" ht="12.75">
      <c r="A29" s="7">
        <v>42100</v>
      </c>
      <c r="B29" s="1">
        <v>155479</v>
      </c>
      <c r="D29" s="7">
        <v>42100</v>
      </c>
      <c r="E29" s="1">
        <v>149785</v>
      </c>
      <c r="G29" s="7">
        <v>42100</v>
      </c>
      <c r="H29" s="1">
        <v>100837</v>
      </c>
      <c r="J29" s="7">
        <v>42100</v>
      </c>
      <c r="K29" s="1">
        <v>113130</v>
      </c>
      <c r="M29" s="7">
        <v>42100</v>
      </c>
      <c r="N29" s="1">
        <v>111938</v>
      </c>
      <c r="P29" s="7">
        <v>42100</v>
      </c>
      <c r="Q29" s="1">
        <v>111856</v>
      </c>
    </row>
    <row r="30" spans="1:17" ht="12.75">
      <c r="A30" s="7">
        <v>42283</v>
      </c>
      <c r="B30" s="1">
        <v>164669</v>
      </c>
      <c r="D30" s="7">
        <v>42283</v>
      </c>
      <c r="E30" s="1">
        <v>158638</v>
      </c>
      <c r="G30" s="7">
        <v>42283</v>
      </c>
      <c r="H30" s="1">
        <v>106796</v>
      </c>
      <c r="J30" s="7">
        <v>42283</v>
      </c>
      <c r="K30" s="1">
        <v>119816</v>
      </c>
      <c r="M30" s="7">
        <v>42283</v>
      </c>
      <c r="N30" s="1">
        <v>118554</v>
      </c>
      <c r="P30" s="7">
        <v>42283</v>
      </c>
      <c r="Q30" s="1">
        <v>118467</v>
      </c>
    </row>
    <row r="31" spans="1:17" ht="12.75">
      <c r="A31" s="7">
        <v>42466</v>
      </c>
      <c r="B31" s="1">
        <v>174287</v>
      </c>
      <c r="D31" s="7">
        <v>42466</v>
      </c>
      <c r="E31" s="1">
        <v>167903</v>
      </c>
      <c r="G31" s="7">
        <v>42466</v>
      </c>
      <c r="H31" s="1">
        <v>113034</v>
      </c>
      <c r="J31" s="7">
        <v>42466</v>
      </c>
      <c r="K31" s="1">
        <v>126815</v>
      </c>
      <c r="M31" s="7">
        <v>42466</v>
      </c>
      <c r="N31" s="1">
        <v>125478</v>
      </c>
      <c r="P31" s="7">
        <v>42466</v>
      </c>
      <c r="Q31" s="1">
        <v>125386</v>
      </c>
    </row>
    <row r="32" spans="1:17" ht="12.75">
      <c r="A32" s="7">
        <v>42649</v>
      </c>
      <c r="B32" s="1">
        <v>184353</v>
      </c>
      <c r="D32" s="7">
        <v>42649</v>
      </c>
      <c r="E32" s="1">
        <v>177601</v>
      </c>
      <c r="G32" s="7">
        <v>42649</v>
      </c>
      <c r="H32" s="1">
        <v>119562</v>
      </c>
      <c r="J32" s="7">
        <v>42649</v>
      </c>
      <c r="K32" s="1">
        <v>134139</v>
      </c>
      <c r="M32" s="7">
        <v>42649</v>
      </c>
      <c r="N32" s="1">
        <v>132725</v>
      </c>
      <c r="P32" s="7">
        <v>42649</v>
      </c>
      <c r="Q32" s="1">
        <v>132628</v>
      </c>
    </row>
    <row r="33" spans="1:17" ht="12.75">
      <c r="A33" s="7">
        <v>42831</v>
      </c>
      <c r="B33" s="1">
        <v>194888</v>
      </c>
      <c r="D33" s="7">
        <v>42831</v>
      </c>
      <c r="E33" s="1">
        <v>187750</v>
      </c>
      <c r="G33" s="7">
        <v>42831</v>
      </c>
      <c r="H33" s="1">
        <v>126395</v>
      </c>
      <c r="J33" s="7">
        <v>42831</v>
      </c>
      <c r="K33" s="1">
        <v>141804</v>
      </c>
      <c r="M33" s="7">
        <v>42831</v>
      </c>
      <c r="N33" s="1">
        <v>140310</v>
      </c>
      <c r="P33" s="7">
        <v>42831</v>
      </c>
      <c r="Q33" s="1">
        <v>140207</v>
      </c>
    </row>
    <row r="34" spans="1:17" ht="12.75">
      <c r="A34" s="7">
        <v>43014</v>
      </c>
      <c r="B34" s="1">
        <v>205912</v>
      </c>
      <c r="D34" s="7">
        <v>43014</v>
      </c>
      <c r="E34" s="1">
        <v>198371</v>
      </c>
      <c r="G34" s="7">
        <v>43014</v>
      </c>
      <c r="H34" s="1">
        <v>133545</v>
      </c>
      <c r="J34" s="7">
        <v>43014</v>
      </c>
      <c r="K34" s="1">
        <v>149826</v>
      </c>
      <c r="M34" s="7">
        <v>43014</v>
      </c>
      <c r="N34" s="1">
        <v>148247</v>
      </c>
      <c r="P34" s="7">
        <v>43014</v>
      </c>
      <c r="Q34" s="1">
        <v>148138</v>
      </c>
    </row>
    <row r="35" spans="1:17" ht="12.75">
      <c r="A35" s="7">
        <v>43196</v>
      </c>
      <c r="B35" s="1">
        <v>217450</v>
      </c>
      <c r="D35" s="7">
        <v>43196</v>
      </c>
      <c r="E35" s="1">
        <v>209485</v>
      </c>
      <c r="G35" s="7">
        <v>43196</v>
      </c>
      <c r="H35" s="1">
        <v>141027</v>
      </c>
      <c r="J35" s="7">
        <v>43196</v>
      </c>
      <c r="K35" s="1">
        <v>158221</v>
      </c>
      <c r="M35" s="7">
        <v>43196</v>
      </c>
      <c r="N35" s="1">
        <v>156553</v>
      </c>
      <c r="P35" s="7">
        <v>43196</v>
      </c>
      <c r="Q35" s="1">
        <v>156438</v>
      </c>
    </row>
    <row r="36" spans="1:17" ht="12.75">
      <c r="A36" s="7">
        <v>43379</v>
      </c>
      <c r="B36" s="1">
        <v>229523</v>
      </c>
      <c r="D36" s="7">
        <v>43379</v>
      </c>
      <c r="E36" s="1">
        <v>221116</v>
      </c>
      <c r="G36" s="7">
        <v>43379</v>
      </c>
      <c r="H36" s="1">
        <v>148857</v>
      </c>
      <c r="J36" s="7">
        <v>43379</v>
      </c>
      <c r="K36" s="1">
        <v>167006</v>
      </c>
      <c r="M36" s="7">
        <v>43379</v>
      </c>
      <c r="N36" s="1">
        <v>165245</v>
      </c>
      <c r="P36" s="7">
        <v>43379</v>
      </c>
      <c r="Q36" s="1">
        <v>165124</v>
      </c>
    </row>
    <row r="37" spans="1:17" ht="12.75">
      <c r="A37" s="7">
        <v>43561</v>
      </c>
      <c r="B37" s="1">
        <v>242156</v>
      </c>
      <c r="D37" s="7">
        <v>43561</v>
      </c>
      <c r="E37" s="1">
        <v>233287</v>
      </c>
      <c r="G37" s="7">
        <v>43561</v>
      </c>
      <c r="H37" s="1">
        <v>157051</v>
      </c>
      <c r="J37" s="7">
        <v>43561</v>
      </c>
      <c r="K37" s="1">
        <v>176198</v>
      </c>
      <c r="M37" s="7">
        <v>43561</v>
      </c>
      <c r="N37" s="1">
        <v>174341</v>
      </c>
      <c r="P37" s="7">
        <v>43561</v>
      </c>
      <c r="Q37" s="1">
        <v>174213</v>
      </c>
    </row>
    <row r="38" spans="1:17" ht="12.75">
      <c r="A38" s="7">
        <v>43744</v>
      </c>
      <c r="B38" s="1">
        <v>255375</v>
      </c>
      <c r="D38" s="7">
        <v>43744</v>
      </c>
      <c r="E38" s="1">
        <v>246021</v>
      </c>
      <c r="G38" s="7">
        <v>43744</v>
      </c>
      <c r="H38" s="1">
        <v>165624</v>
      </c>
      <c r="J38" s="7">
        <v>43744</v>
      </c>
      <c r="K38" s="1">
        <v>185816</v>
      </c>
      <c r="M38" s="7">
        <v>43744</v>
      </c>
      <c r="N38" s="1">
        <v>183858</v>
      </c>
      <c r="P38" s="7">
        <v>43744</v>
      </c>
      <c r="Q38" s="1">
        <v>183723</v>
      </c>
    </row>
    <row r="39" spans="1:17" ht="12.75">
      <c r="A39" s="7">
        <v>43927</v>
      </c>
      <c r="B39" s="1">
        <v>269206</v>
      </c>
      <c r="D39" s="7">
        <v>43927</v>
      </c>
      <c r="E39" s="1">
        <v>259346</v>
      </c>
      <c r="G39" s="7">
        <v>43927</v>
      </c>
      <c r="H39" s="1">
        <v>174594</v>
      </c>
      <c r="J39" s="7">
        <v>43927</v>
      </c>
      <c r="K39" s="1">
        <v>195880</v>
      </c>
      <c r="M39" s="7">
        <v>43927</v>
      </c>
      <c r="N39" s="1">
        <v>193816</v>
      </c>
      <c r="P39" s="7">
        <v>43927</v>
      </c>
      <c r="Q39" s="1">
        <v>193673</v>
      </c>
    </row>
    <row r="40" spans="1:17" ht="12.75">
      <c r="A40" s="7">
        <v>44110</v>
      </c>
      <c r="B40" s="1">
        <v>283678</v>
      </c>
      <c r="D40" s="7">
        <v>44110</v>
      </c>
      <c r="E40" s="1">
        <v>273288</v>
      </c>
      <c r="G40" s="7">
        <v>44110</v>
      </c>
      <c r="H40" s="1">
        <v>183980</v>
      </c>
      <c r="J40" s="7">
        <v>44110</v>
      </c>
      <c r="K40" s="1">
        <v>206410</v>
      </c>
      <c r="M40" s="7">
        <v>44110</v>
      </c>
      <c r="N40" s="1">
        <v>204234</v>
      </c>
      <c r="P40" s="7">
        <v>44110</v>
      </c>
      <c r="Q40" s="1">
        <v>204084</v>
      </c>
    </row>
    <row r="41" spans="1:17" ht="12.75">
      <c r="A41" s="7">
        <v>44292</v>
      </c>
      <c r="B41" s="1">
        <v>298819</v>
      </c>
      <c r="D41" s="7">
        <v>44292</v>
      </c>
      <c r="E41" s="1">
        <v>287875</v>
      </c>
      <c r="G41" s="7">
        <v>44292</v>
      </c>
      <c r="H41" s="1">
        <v>193800</v>
      </c>
      <c r="J41" s="7">
        <v>44292</v>
      </c>
      <c r="K41" s="1">
        <v>217427</v>
      </c>
      <c r="M41" s="7">
        <v>44292</v>
      </c>
      <c r="N41" s="1">
        <v>215135</v>
      </c>
      <c r="P41" s="7">
        <v>44292</v>
      </c>
      <c r="Q41" s="1">
        <v>214977</v>
      </c>
    </row>
    <row r="42" spans="1:17" ht="12.75">
      <c r="A42" s="7">
        <v>44475</v>
      </c>
      <c r="B42" s="1">
        <v>314660</v>
      </c>
      <c r="D42" s="7">
        <v>44475</v>
      </c>
      <c r="E42" s="1">
        <v>303136</v>
      </c>
      <c r="G42" s="7">
        <v>44475</v>
      </c>
      <c r="H42" s="1">
        <v>204074</v>
      </c>
      <c r="J42" s="7">
        <v>44475</v>
      </c>
      <c r="K42" s="1">
        <v>228954</v>
      </c>
      <c r="M42" s="7">
        <v>44475</v>
      </c>
      <c r="N42" s="1">
        <v>226540</v>
      </c>
      <c r="P42" s="7">
        <v>44475</v>
      </c>
      <c r="Q42" s="1">
        <v>226374</v>
      </c>
    </row>
    <row r="43" spans="1:17" ht="12.75">
      <c r="A43" s="7">
        <v>44657</v>
      </c>
      <c r="B43" s="1">
        <v>331234</v>
      </c>
      <c r="D43" s="7">
        <v>44657</v>
      </c>
      <c r="E43" s="1">
        <v>319102</v>
      </c>
      <c r="G43" s="7">
        <v>44657</v>
      </c>
      <c r="H43" s="1">
        <v>214822</v>
      </c>
      <c r="J43" s="7">
        <v>44657</v>
      </c>
      <c r="K43" s="1">
        <v>241013</v>
      </c>
      <c r="M43" s="7">
        <v>44657</v>
      </c>
      <c r="N43" s="1">
        <v>238472</v>
      </c>
      <c r="P43" s="7">
        <v>44657</v>
      </c>
      <c r="Q43" s="1">
        <v>238297</v>
      </c>
    </row>
    <row r="44" spans="1:17" ht="12.75">
      <c r="A44" s="7">
        <v>44840</v>
      </c>
      <c r="B44" s="1">
        <v>348572</v>
      </c>
      <c r="D44" s="7">
        <v>44840</v>
      </c>
      <c r="E44" s="1">
        <v>335806</v>
      </c>
      <c r="G44" s="7">
        <v>44840</v>
      </c>
      <c r="H44" s="1">
        <v>226067</v>
      </c>
      <c r="J44" s="7">
        <v>44840</v>
      </c>
      <c r="K44" s="1">
        <v>253629</v>
      </c>
      <c r="M44" s="7">
        <v>44840</v>
      </c>
      <c r="N44" s="1">
        <v>250955</v>
      </c>
      <c r="P44" s="7">
        <v>44840</v>
      </c>
      <c r="Q44" s="1">
        <v>250771</v>
      </c>
    </row>
    <row r="45" spans="1:17" ht="12.75">
      <c r="A45" s="7">
        <v>45022</v>
      </c>
      <c r="B45" s="1">
        <v>366711</v>
      </c>
      <c r="D45" s="7">
        <v>45022</v>
      </c>
      <c r="E45" s="1">
        <v>353280</v>
      </c>
      <c r="G45" s="7">
        <v>45022</v>
      </c>
      <c r="H45" s="1">
        <v>237831</v>
      </c>
      <c r="J45" s="7">
        <v>45022</v>
      </c>
      <c r="K45" s="1">
        <v>266827</v>
      </c>
      <c r="M45" s="7">
        <v>45022</v>
      </c>
      <c r="N45" s="1">
        <v>264015</v>
      </c>
      <c r="P45" s="7">
        <v>45022</v>
      </c>
      <c r="Q45" s="1">
        <v>263821</v>
      </c>
    </row>
    <row r="46" spans="1:17" ht="12.75">
      <c r="A46" s="7">
        <v>45205</v>
      </c>
      <c r="B46" s="1">
        <v>385687</v>
      </c>
      <c r="D46" s="7">
        <v>45205</v>
      </c>
      <c r="E46" s="1">
        <v>371561</v>
      </c>
      <c r="G46" s="7">
        <v>45205</v>
      </c>
      <c r="H46" s="1">
        <v>250138</v>
      </c>
      <c r="J46" s="7">
        <v>45205</v>
      </c>
      <c r="K46" s="1">
        <v>280634</v>
      </c>
      <c r="M46" s="7">
        <v>45205</v>
      </c>
      <c r="N46" s="1">
        <v>277676</v>
      </c>
      <c r="P46" s="7">
        <v>45205</v>
      </c>
      <c r="Q46" s="1">
        <v>277472</v>
      </c>
    </row>
    <row r="47" spans="1:17" ht="12.75">
      <c r="A47" s="7">
        <v>45388</v>
      </c>
      <c r="B47" s="1">
        <v>405537</v>
      </c>
      <c r="D47" s="7">
        <v>45388</v>
      </c>
      <c r="E47" s="1">
        <v>390684</v>
      </c>
      <c r="G47" s="7">
        <v>45388</v>
      </c>
      <c r="H47" s="1">
        <v>263012</v>
      </c>
      <c r="J47" s="7">
        <v>45388</v>
      </c>
      <c r="K47" s="1">
        <v>295077</v>
      </c>
      <c r="M47" s="7">
        <v>45388</v>
      </c>
      <c r="N47" s="1">
        <v>291967</v>
      </c>
      <c r="P47" s="7">
        <v>45388</v>
      </c>
      <c r="Q47" s="1">
        <v>291753</v>
      </c>
    </row>
    <row r="48" spans="1:17" ht="12.75">
      <c r="A48" s="7">
        <v>45571</v>
      </c>
      <c r="B48" s="1">
        <v>426302</v>
      </c>
      <c r="D48" s="7">
        <v>45571</v>
      </c>
      <c r="E48" s="1">
        <v>410688</v>
      </c>
      <c r="G48" s="7">
        <v>45571</v>
      </c>
      <c r="H48" s="1">
        <v>276479</v>
      </c>
      <c r="J48" s="7">
        <v>45571</v>
      </c>
      <c r="K48" s="1">
        <v>310186</v>
      </c>
      <c r="M48" s="7">
        <v>45571</v>
      </c>
      <c r="N48" s="1">
        <v>306917</v>
      </c>
      <c r="P48" s="7">
        <v>45571</v>
      </c>
      <c r="Q48" s="1">
        <v>306692</v>
      </c>
    </row>
    <row r="49" spans="1:17" ht="12.75">
      <c r="A49" s="7">
        <v>45753</v>
      </c>
      <c r="B49" s="1">
        <v>448021</v>
      </c>
      <c r="D49" s="7">
        <v>45753</v>
      </c>
      <c r="E49" s="1">
        <v>431614</v>
      </c>
      <c r="G49" s="7">
        <v>45753</v>
      </c>
      <c r="H49" s="1">
        <v>290568</v>
      </c>
      <c r="J49" s="7">
        <v>45753</v>
      </c>
      <c r="K49" s="1">
        <v>325995</v>
      </c>
      <c r="M49" s="7">
        <v>45753</v>
      </c>
      <c r="N49" s="1">
        <v>322556</v>
      </c>
      <c r="P49" s="7">
        <v>45753</v>
      </c>
      <c r="Q49" s="1">
        <v>322316</v>
      </c>
    </row>
    <row r="50" spans="2:17" ht="12.75">
      <c r="B50" s="1">
        <f>SUM(B10:B49)</f>
        <v>7563000</v>
      </c>
      <c r="E50" s="1">
        <f>SUM(E10:E49)</f>
        <v>7286000</v>
      </c>
      <c r="H50" s="1">
        <f>SUM(H10:H49)</f>
        <v>4905000</v>
      </c>
      <c r="K50" s="1">
        <f>SUM(K10:K49)</f>
        <v>5503000</v>
      </c>
      <c r="N50" s="1">
        <f>SUM(N10:N49)</f>
        <v>5445000</v>
      </c>
      <c r="Q50" s="1">
        <f>SUM(Q10:Q49)</f>
        <v>5441000</v>
      </c>
    </row>
  </sheetData>
  <sheetProtection password="F4F5" sheet="1" objects="1" scenarios="1"/>
  <printOptions/>
  <pageMargins left="0.75" right="0.75" top="1" bottom="1" header="0.5" footer="0.5"/>
  <pageSetup fitToHeight="1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F1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4" width="9.140625" style="2" customWidth="1"/>
    <col min="5" max="5" width="1.8515625" style="2" customWidth="1"/>
    <col min="6" max="16384" width="9.140625" style="2" customWidth="1"/>
  </cols>
  <sheetData>
    <row r="7" ht="12.75">
      <c r="A7" s="11" t="s">
        <v>45</v>
      </c>
    </row>
    <row r="8" ht="12.75">
      <c r="A8" s="11"/>
    </row>
    <row r="9" spans="1:6" ht="12.75">
      <c r="A9" s="11" t="s">
        <v>52</v>
      </c>
      <c r="D9" s="22" t="s">
        <v>53</v>
      </c>
      <c r="E9" s="22"/>
      <c r="F9" s="22" t="s">
        <v>56</v>
      </c>
    </row>
    <row r="10" spans="4:6" ht="12.75">
      <c r="D10" s="22" t="s">
        <v>54</v>
      </c>
      <c r="E10" s="22"/>
      <c r="F10" s="22" t="s">
        <v>57</v>
      </c>
    </row>
    <row r="11" spans="1:6" ht="12.75">
      <c r="A11" s="2" t="s">
        <v>47</v>
      </c>
      <c r="D11" s="1">
        <v>151260</v>
      </c>
      <c r="F11" s="2">
        <v>0</v>
      </c>
    </row>
    <row r="12" spans="1:6" ht="12.75">
      <c r="A12" s="2" t="s">
        <v>46</v>
      </c>
      <c r="D12" s="1">
        <v>145720</v>
      </c>
      <c r="F12" s="2">
        <v>0</v>
      </c>
    </row>
    <row r="13" spans="1:6" ht="12.75">
      <c r="A13" s="2" t="s">
        <v>48</v>
      </c>
      <c r="D13" s="1">
        <v>98100</v>
      </c>
      <c r="F13" s="2">
        <v>0</v>
      </c>
    </row>
    <row r="14" spans="1:6" ht="12.75">
      <c r="A14" s="2" t="s">
        <v>49</v>
      </c>
      <c r="D14" s="1">
        <v>110060</v>
      </c>
      <c r="F14" s="2">
        <v>0</v>
      </c>
    </row>
    <row r="15" spans="1:6" ht="12.75">
      <c r="A15" s="2" t="s">
        <v>50</v>
      </c>
      <c r="D15" s="1">
        <v>108900</v>
      </c>
      <c r="F15" s="2">
        <v>0</v>
      </c>
    </row>
    <row r="16" spans="1:6" ht="12.75">
      <c r="A16" s="2" t="s">
        <v>51</v>
      </c>
      <c r="D16" s="1">
        <v>108820</v>
      </c>
      <c r="F16" s="2">
        <v>0</v>
      </c>
    </row>
    <row r="17" ht="6.75" customHeight="1">
      <c r="D17" s="1"/>
    </row>
    <row r="18" spans="1:6" ht="13.5" thickBot="1">
      <c r="A18" s="11" t="s">
        <v>55</v>
      </c>
      <c r="D18" s="23">
        <f>SUM(D11:D16)</f>
        <v>722860</v>
      </c>
      <c r="F18" s="23">
        <f>SUM(F11:F16)</f>
        <v>0</v>
      </c>
    </row>
    <row r="19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B1">
      <selection activeCell="AG24" sqref="AG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Robert Beattie</cp:lastModifiedBy>
  <cp:lastPrinted>2014-06-25T08:37:54Z</cp:lastPrinted>
  <dcterms:created xsi:type="dcterms:W3CDTF">2004-04-20T14:12:30Z</dcterms:created>
  <dcterms:modified xsi:type="dcterms:W3CDTF">2021-02-01T16:21:13Z</dcterms:modified>
  <cp:category/>
  <cp:version/>
  <cp:contentType/>
  <cp:contentStatus/>
</cp:coreProperties>
</file>