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tabRatio="884" activeTab="0"/>
  </bookViews>
  <sheets>
    <sheet name="Mar 20" sheetId="1" r:id="rId1"/>
    <sheet name="Sep 19" sheetId="2" r:id="rId2"/>
    <sheet name="Mar 19" sheetId="3" r:id="rId3"/>
    <sheet name="Sep 18" sheetId="4" r:id="rId4"/>
    <sheet name="Mar 18" sheetId="5" r:id="rId5"/>
    <sheet name="Sep 17" sheetId="6" r:id="rId6"/>
    <sheet name="Mar 17" sheetId="7" r:id="rId7"/>
    <sheet name="Sep 16" sheetId="8" r:id="rId8"/>
    <sheet name="Mar 16" sheetId="9" r:id="rId9"/>
    <sheet name="Sep 15" sheetId="10" r:id="rId10"/>
    <sheet name="Mar 15" sheetId="11" r:id="rId11"/>
    <sheet name="Sep 14" sheetId="12" r:id="rId12"/>
    <sheet name="Mar 14" sheetId="13" r:id="rId13"/>
    <sheet name="Sep 13" sheetId="14" r:id="rId14"/>
    <sheet name="Mar 13" sheetId="15" r:id="rId15"/>
    <sheet name="Sep 12" sheetId="16" r:id="rId16"/>
    <sheet name="Mar 12" sheetId="17" r:id="rId17"/>
    <sheet name="Sep 11" sheetId="18" r:id="rId18"/>
    <sheet name="Mar 11" sheetId="19" r:id="rId19"/>
    <sheet name="Sep 10" sheetId="20" r:id="rId20"/>
    <sheet name="Mar 10" sheetId="21" r:id="rId21"/>
    <sheet name="Sep 09" sheetId="22" r:id="rId22"/>
    <sheet name="Mar 09" sheetId="23" r:id="rId23"/>
    <sheet name="Sep 08" sheetId="24" r:id="rId24"/>
    <sheet name="Mar 08" sheetId="25" r:id="rId25"/>
    <sheet name="Sep 07" sheetId="26" r:id="rId26"/>
    <sheet name="Mar 07" sheetId="27" r:id="rId27"/>
    <sheet name="Sep 06" sheetId="28" r:id="rId28"/>
    <sheet name="Mar 06" sheetId="29" r:id="rId29"/>
    <sheet name="Sep 05" sheetId="30" r:id="rId30"/>
    <sheet name="Mar 05" sheetId="31" r:id="rId31"/>
    <sheet name="Sep 04" sheetId="32" r:id="rId32"/>
    <sheet name="Mar 04" sheetId="33" r:id="rId33"/>
    <sheet name="Sep 03" sheetId="34" r:id="rId34"/>
    <sheet name="Mar 03" sheetId="35" r:id="rId35"/>
    <sheet name="Sep 02" sheetId="36" r:id="rId36"/>
    <sheet name="Mar 02" sheetId="37" r:id="rId37"/>
    <sheet name="Sep 01" sheetId="38" r:id="rId38"/>
    <sheet name="Mar 01" sheetId="39" r:id="rId39"/>
    <sheet name="Sep 00" sheetId="40" r:id="rId40"/>
    <sheet name="Mar 00" sheetId="41" r:id="rId41"/>
    <sheet name="Sep 99" sheetId="42" r:id="rId42"/>
  </sheets>
  <externalReferences>
    <externalReference r:id="rId45"/>
  </externalReferences>
  <definedNames>
    <definedName name="_xlnm.Print_Area" localSheetId="32">'Mar 04'!$A$1:$M$55</definedName>
    <definedName name="_xlnm.Print_Area" localSheetId="14">'Mar 13'!$A$8:$K$48</definedName>
    <definedName name="_xlnm.Print_Area" localSheetId="12">'Mar 14'!$A$8:$K$48</definedName>
    <definedName name="_xlnm.Print_Area" localSheetId="10">'Mar 15'!$A$8:$K$48</definedName>
    <definedName name="_xlnm.Print_Area" localSheetId="8">'Mar 16'!$A$8:$K$48</definedName>
    <definedName name="_xlnm.Print_Area" localSheetId="6">'Mar 17'!$A$8:$J$49</definedName>
    <definedName name="_xlnm.Print_Area" localSheetId="4">'Mar 18'!$A$8:$J$49</definedName>
    <definedName name="_xlnm.Print_Area" localSheetId="2">'Mar 19'!$A$8:$J$49</definedName>
    <definedName name="_xlnm.Print_Area" localSheetId="0">'Mar 20'!$A$8:$J$49</definedName>
    <definedName name="_xlnm.Print_Area" localSheetId="15">'Sep 12'!$A$1:$K$47</definedName>
    <definedName name="_xlnm.Print_Area" localSheetId="13">'Sep 13'!$A$8:$K$48</definedName>
    <definedName name="_xlnm.Print_Area" localSheetId="11">'Sep 14'!$A$8:$K$48</definedName>
    <definedName name="_xlnm.Print_Area" localSheetId="9">'Sep 15'!$A$8:$K$48</definedName>
    <definedName name="_xlnm.Print_Area" localSheetId="7">'Sep 16'!$A$8:$K$48</definedName>
    <definedName name="_xlnm.Print_Area" localSheetId="5">'Sep 17'!$A$8:$J$49</definedName>
    <definedName name="_xlnm.Print_Area" localSheetId="3">'Sep 18'!$A$8:$J$49</definedName>
    <definedName name="_xlnm.Print_Area" localSheetId="1">'Sep 19'!$A$8:$J$49</definedName>
  </definedNames>
  <calcPr fullCalcOnLoad="1"/>
</workbook>
</file>

<file path=xl/sharedStrings.xml><?xml version="1.0" encoding="utf-8"?>
<sst xmlns="http://schemas.openxmlformats.org/spreadsheetml/2006/main" count="2915" uniqueCount="80">
  <si>
    <t>Housing Association</t>
  </si>
  <si>
    <t>Outstanding Balance</t>
  </si>
  <si>
    <t>Net Income MPL Amount</t>
  </si>
  <si>
    <t>Net Income Actual Amount</t>
  </si>
  <si>
    <t>Gross Income MPL Amount</t>
  </si>
  <si>
    <t>Gross Income Actual Amount</t>
  </si>
  <si>
    <t>DSR Fund MPL Amount</t>
  </si>
  <si>
    <t>DSR Actual Amount</t>
  </si>
  <si>
    <t>Excess (%)</t>
  </si>
  <si>
    <t>Test Pass</t>
  </si>
  <si>
    <t>Gross Annual Income Received as % of:</t>
  </si>
  <si>
    <t>(both for prior six months)</t>
  </si>
  <si>
    <t>Gross Annual Income Receivable</t>
  </si>
  <si>
    <t>MPL attributable to Gross Annual Income</t>
  </si>
  <si>
    <t>Bromford Carinthia HA Ltd</t>
  </si>
  <si>
    <t>Cheviot HA Ltd</t>
  </si>
  <si>
    <t>Devon &amp; Cornwall HA Ltd</t>
  </si>
  <si>
    <t>Hyde HA Ltd</t>
  </si>
  <si>
    <t>Kelsey HA Ltd</t>
  </si>
  <si>
    <t>Portal HA Ltd</t>
  </si>
  <si>
    <t>Portsmouth HA Ltd</t>
  </si>
  <si>
    <t>Shaftesbury HA Ltd</t>
  </si>
  <si>
    <t>Sovereign HA Ltd</t>
  </si>
  <si>
    <t>Swaythling HA Ltd</t>
  </si>
  <si>
    <t>Hanover HA Ltd</t>
  </si>
  <si>
    <t>Test Date: 31-Mar-04</t>
  </si>
  <si>
    <t>Net Income MPL Factor per £100</t>
  </si>
  <si>
    <t>Gross Income MPL Factor per £100</t>
  </si>
  <si>
    <t>Gross Ann Inc Receivable</t>
  </si>
  <si>
    <t>Gross Ann Inc Received</t>
  </si>
  <si>
    <t>No of Units Secured</t>
  </si>
  <si>
    <t>O/S Debt Per Unit</t>
  </si>
  <si>
    <t>Net Annual Income Per Unit</t>
  </si>
  <si>
    <t>Gross annual Income Per Unit</t>
  </si>
  <si>
    <t>Metropolitan HA  Ltd</t>
  </si>
  <si>
    <t>Test Date: 30-Sep-03</t>
  </si>
  <si>
    <t>Test Date: 31-Mar-03</t>
  </si>
  <si>
    <t>Test Date: 30-Sep-02</t>
  </si>
  <si>
    <t>Test Date: 30-Sep-01</t>
  </si>
  <si>
    <t>Test Date: 30-Sep-00</t>
  </si>
  <si>
    <t>Test Date: 30-Sep-99</t>
  </si>
  <si>
    <t>Test Date: 31-Mar-02</t>
  </si>
  <si>
    <t>Test Date: 31-Mar-01</t>
  </si>
  <si>
    <t>Test Date: 31-Mar-00</t>
  </si>
  <si>
    <t>NO DATA AVAILABLE</t>
  </si>
  <si>
    <t>n/k</t>
  </si>
  <si>
    <t>Test Date: 31Sep-04</t>
  </si>
  <si>
    <t>Test Date: 31 March 2005</t>
  </si>
  <si>
    <t>Test Date: 30 September 2005</t>
  </si>
  <si>
    <t>Test Date: 31 March 2006</t>
  </si>
  <si>
    <t>Test Date: 30 September 2006</t>
  </si>
  <si>
    <t>Test Date: 31 March 2007</t>
  </si>
  <si>
    <t>Test Date: 30th September 2007</t>
  </si>
  <si>
    <t>Yes</t>
  </si>
  <si>
    <t>Test Date: 31st March 2008</t>
  </si>
  <si>
    <t>LOAN PREPAID</t>
  </si>
  <si>
    <t>Test Date: 30th September 2008</t>
  </si>
  <si>
    <t>Test Date: 31st March 2009</t>
  </si>
  <si>
    <t>Test Date: 30th September 2009</t>
  </si>
  <si>
    <t>Test Date: 30th September 2010</t>
  </si>
  <si>
    <t>Test Date: 30th September 2011</t>
  </si>
  <si>
    <t>Test Date: 31st March 2012</t>
  </si>
  <si>
    <t>Test Date: 30th September 2012</t>
  </si>
  <si>
    <t>Test Date: 31st March 2013</t>
  </si>
  <si>
    <t>Test Date: 30th September 2013</t>
  </si>
  <si>
    <t>Test Date: 31st March 2014</t>
  </si>
  <si>
    <t>Test Date: 30th September 2014</t>
  </si>
  <si>
    <t>Test Date: 31st March 2015</t>
  </si>
  <si>
    <t>Test Date: 30th September 2015</t>
  </si>
  <si>
    <t>Test Date: 31st March 2016</t>
  </si>
  <si>
    <t>Test Date: 30th September 2016</t>
  </si>
  <si>
    <t>No</t>
  </si>
  <si>
    <t>Outstanding Principal Amount</t>
  </si>
  <si>
    <t>Test Date: 31st March 2017</t>
  </si>
  <si>
    <t>Test Date: 30th September 2017</t>
  </si>
  <si>
    <t>Test Date: 31st March 2018</t>
  </si>
  <si>
    <t>Test Date: 30th September 2018</t>
  </si>
  <si>
    <t>Test Date: 31st March 2019</t>
  </si>
  <si>
    <t>Test Date: 30th September 2019</t>
  </si>
  <si>
    <t>Test Date: 31st March 2020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</si>
</sst>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wrapText="1"/>
    </xf>
    <xf numFmtId="3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3" fontId="5" fillId="33" borderId="0" xfId="0" applyNumberFormat="1" applyFont="1" applyFill="1" applyAlignment="1">
      <alignment horizontal="center" vertical="center" textRotation="255"/>
    </xf>
    <xf numFmtId="3" fontId="6" fillId="33" borderId="0" xfId="0" applyNumberFormat="1" applyFont="1" applyFill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152400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152400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152400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152400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171450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3</xdr:col>
      <xdr:colOff>171450</xdr:colOff>
      <xdr:row>4</xdr:row>
      <xdr:rowOff>171450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3</xdr:col>
      <xdr:colOff>171450</xdr:colOff>
      <xdr:row>5</xdr:row>
      <xdr:rowOff>142875</xdr:rowOff>
    </xdr:to>
    <xdr:pic>
      <xdr:nvPicPr>
        <xdr:cNvPr id="1" name="Picture 3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3</xdr:col>
      <xdr:colOff>171450</xdr:colOff>
      <xdr:row>5</xdr:row>
      <xdr:rowOff>142875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3</xdr:col>
      <xdr:colOff>180975</xdr:colOff>
      <xdr:row>5</xdr:row>
      <xdr:rowOff>142875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501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3</xdr:col>
      <xdr:colOff>171450</xdr:colOff>
      <xdr:row>5</xdr:row>
      <xdr:rowOff>142875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3</xdr:col>
      <xdr:colOff>171450</xdr:colOff>
      <xdr:row>5</xdr:row>
      <xdr:rowOff>142875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3</xdr:col>
      <xdr:colOff>171450</xdr:colOff>
      <xdr:row>5</xdr:row>
      <xdr:rowOff>142875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3</xdr:col>
      <xdr:colOff>171450</xdr:colOff>
      <xdr:row>5</xdr:row>
      <xdr:rowOff>142875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152400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3</xdr:col>
      <xdr:colOff>180975</xdr:colOff>
      <xdr:row>5</xdr:row>
      <xdr:rowOff>142875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501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3</xdr:col>
      <xdr:colOff>171450</xdr:colOff>
      <xdr:row>5</xdr:row>
      <xdr:rowOff>142875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3</xdr:col>
      <xdr:colOff>171450</xdr:colOff>
      <xdr:row>5</xdr:row>
      <xdr:rowOff>142875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152400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152400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152400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152400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152400</xdr:colOff>
      <xdr:row>4</xdr:row>
      <xdr:rowOff>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fc-nt01\documents\Haven\HAVEN%2032%20and%20HAVEN%2037%20PERFORMANCE\HAVEN%2037\Haven%2037%20Mastermontioring\Haven%2037%20Master%20Monitoring%20Spread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mford Carinthia"/>
      <sheetName val="Cheviot"/>
      <sheetName val="Hanover"/>
      <sheetName val="Hyde"/>
      <sheetName val="Kelsey"/>
      <sheetName val="Metropolitan"/>
      <sheetName val="Portal"/>
      <sheetName val="Shaftesbury"/>
      <sheetName val="Swaythling"/>
      <sheetName val="Principal Repayment schedule"/>
      <sheetName val="Semi Annual Summary"/>
      <sheetName val="Bond Liability &amp; Cash Flow"/>
      <sheetName val="Issuer Bank Account - Rating"/>
      <sheetName val="Contact Details"/>
      <sheetName val="Payment Priority"/>
      <sheetName val="Devon &amp; Cornwall"/>
      <sheetName val="Sovereign"/>
      <sheetName val="Portsmouth Repaid 28.03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2"/>
  <sheetViews>
    <sheetView tabSelected="1" zoomScale="85" zoomScaleNormal="85" zoomScalePageLayoutView="0" workbookViewId="0" topLeftCell="A1">
      <selection activeCell="H6" sqref="H6"/>
    </sheetView>
  </sheetViews>
  <sheetFormatPr defaultColWidth="9.140625" defaultRowHeight="12.75"/>
  <cols>
    <col min="1" max="1" width="41.421875" style="2" customWidth="1"/>
    <col min="2" max="10" width="15.7109375" style="2" customWidth="1"/>
    <col min="11" max="11" width="11.14062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79</v>
      </c>
    </row>
    <row r="9" spans="1:10" s="5" customFormat="1" ht="38.25">
      <c r="A9" s="4"/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21</v>
      </c>
      <c r="J9" s="5" t="s">
        <v>23</v>
      </c>
    </row>
    <row r="10" s="3" customFormat="1" ht="12" customHeight="1"/>
    <row r="11" spans="1:10" s="6" customFormat="1" ht="12.75">
      <c r="A11" s="6" t="s">
        <v>72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23008755</v>
      </c>
      <c r="H11" s="6">
        <v>4400000</v>
      </c>
      <c r="I11" s="6">
        <v>22800000</v>
      </c>
      <c r="J11" s="6">
        <v>11500000</v>
      </c>
    </row>
    <row r="12" spans="1:20" s="6" customFormat="1" ht="12.75">
      <c r="A12" s="6" t="s">
        <v>1</v>
      </c>
      <c r="B12" s="6">
        <v>47399247</v>
      </c>
      <c r="C12" s="6">
        <v>4089346.8000000007</v>
      </c>
      <c r="D12" s="6">
        <v>18495000.299999997</v>
      </c>
      <c r="E12" s="6">
        <v>89222112</v>
      </c>
      <c r="F12" s="6">
        <v>7621055.4</v>
      </c>
      <c r="G12" s="6">
        <v>21384267.879999995</v>
      </c>
      <c r="H12" s="6">
        <v>4089346.8000000007</v>
      </c>
      <c r="I12" s="6">
        <v>21190251.6</v>
      </c>
      <c r="J12" s="6">
        <v>10688065.5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="3" customFormat="1" ht="6" customHeight="1"/>
    <row r="14" spans="1:10" s="3" customFormat="1" ht="12.75">
      <c r="A14" s="3" t="s">
        <v>26</v>
      </c>
      <c r="B14" s="3">
        <v>10.2097</v>
      </c>
      <c r="C14" s="3">
        <v>10.2097</v>
      </c>
      <c r="D14" s="3">
        <v>10.2097</v>
      </c>
      <c r="E14" s="3">
        <v>10.2097</v>
      </c>
      <c r="F14" s="3">
        <v>10.2097</v>
      </c>
      <c r="G14" s="3">
        <v>10.2097</v>
      </c>
      <c r="H14" s="3">
        <v>11.7412</v>
      </c>
      <c r="I14" s="3">
        <v>10.2097</v>
      </c>
      <c r="J14" s="3">
        <v>10.2097</v>
      </c>
    </row>
    <row r="15" spans="1:10" s="6" customFormat="1" ht="12.75">
      <c r="A15" s="6" t="s">
        <v>2</v>
      </c>
      <c r="B15" s="6">
        <v>5206947</v>
      </c>
      <c r="C15" s="6">
        <v>449226.8</v>
      </c>
      <c r="D15" s="6">
        <v>2031730.3</v>
      </c>
      <c r="E15" s="6">
        <v>9801312</v>
      </c>
      <c r="F15" s="6">
        <v>837195.4</v>
      </c>
      <c r="G15" s="6">
        <v>2349124.859235</v>
      </c>
      <c r="H15" s="6">
        <v>516612.8</v>
      </c>
      <c r="I15" s="6">
        <v>2327811.6</v>
      </c>
      <c r="J15" s="6">
        <v>1174115.5</v>
      </c>
    </row>
    <row r="16" spans="1:10" s="6" customFormat="1" ht="12.75">
      <c r="A16" s="6" t="s">
        <v>3</v>
      </c>
      <c r="B16" s="6">
        <v>5522907</v>
      </c>
      <c r="C16" s="6">
        <v>535359</v>
      </c>
      <c r="D16" s="6">
        <v>3887731</v>
      </c>
      <c r="E16" s="6">
        <v>10418886</v>
      </c>
      <c r="F16" s="6">
        <v>910417</v>
      </c>
      <c r="G16" s="6">
        <v>3042386</v>
      </c>
      <c r="H16" s="6">
        <v>636525</v>
      </c>
      <c r="I16" s="6">
        <v>2629819</v>
      </c>
      <c r="J16" s="6">
        <v>1601540</v>
      </c>
    </row>
    <row r="17" spans="1:10" s="7" customFormat="1" ht="12.75">
      <c r="A17" s="7" t="s">
        <v>8</v>
      </c>
      <c r="B17" s="7">
        <v>0.06068047168523129</v>
      </c>
      <c r="C17" s="7">
        <v>0.19173433107730886</v>
      </c>
      <c r="D17" s="7">
        <v>0.9135074177906388</v>
      </c>
      <c r="E17" s="7">
        <v>0.0630093195686455</v>
      </c>
      <c r="F17" s="7">
        <v>0.08746058566494748</v>
      </c>
      <c r="G17" s="7">
        <v>0.2951146415396425</v>
      </c>
      <c r="H17" s="7">
        <v>0.23211232861438977</v>
      </c>
      <c r="I17" s="7">
        <v>0.12973876408211038</v>
      </c>
      <c r="J17" s="7">
        <v>0.36403956850923097</v>
      </c>
    </row>
    <row r="18" spans="1:10" s="3" customFormat="1" ht="12.75">
      <c r="A18" s="3" t="s">
        <v>9</v>
      </c>
      <c r="B18" s="8" t="s">
        <v>53</v>
      </c>
      <c r="C18" s="8" t="s">
        <v>53</v>
      </c>
      <c r="D18" s="8" t="s">
        <v>53</v>
      </c>
      <c r="E18" s="8" t="s">
        <v>53</v>
      </c>
      <c r="F18" s="8" t="s">
        <v>53</v>
      </c>
      <c r="G18" s="8" t="s">
        <v>53</v>
      </c>
      <c r="H18" s="8" t="s">
        <v>53</v>
      </c>
      <c r="I18" s="8" t="s">
        <v>53</v>
      </c>
      <c r="J18" s="8" t="s">
        <v>53</v>
      </c>
    </row>
    <row r="19" s="3" customFormat="1" ht="6" customHeight="1"/>
    <row r="20" spans="1:10" s="3" customFormat="1" ht="12.75">
      <c r="A20" s="3" t="s">
        <v>27</v>
      </c>
      <c r="B20" s="3">
        <v>12.5578</v>
      </c>
      <c r="C20" s="3">
        <v>12.5578</v>
      </c>
      <c r="D20" s="3">
        <v>12.5578</v>
      </c>
      <c r="E20" s="3">
        <v>12.5578</v>
      </c>
      <c r="F20" s="3">
        <v>12.5578</v>
      </c>
      <c r="G20" s="3">
        <v>12.5578</v>
      </c>
      <c r="H20" s="3">
        <v>14.1847</v>
      </c>
      <c r="I20" s="3">
        <v>12.5578</v>
      </c>
      <c r="J20" s="3">
        <v>12.5578</v>
      </c>
    </row>
    <row r="21" spans="1:10" s="6" customFormat="1" ht="12.75">
      <c r="A21" s="6" t="s">
        <v>4</v>
      </c>
      <c r="B21" s="6">
        <v>6404478</v>
      </c>
      <c r="C21" s="6">
        <v>552543.2000000001</v>
      </c>
      <c r="D21" s="6">
        <v>2499002.2</v>
      </c>
      <c r="E21" s="6">
        <v>12055488</v>
      </c>
      <c r="F21" s="6">
        <v>1029739.6</v>
      </c>
      <c r="G21" s="6">
        <v>2889393.4353899998</v>
      </c>
      <c r="H21" s="6">
        <v>624126.7999999999</v>
      </c>
      <c r="I21" s="6">
        <v>2863178.4</v>
      </c>
      <c r="J21" s="6">
        <v>1444147</v>
      </c>
    </row>
    <row r="22" spans="1:10" s="6" customFormat="1" ht="12.75">
      <c r="A22" s="6" t="s">
        <v>5</v>
      </c>
      <c r="B22" s="6">
        <v>9465408</v>
      </c>
      <c r="C22" s="6">
        <v>791492</v>
      </c>
      <c r="D22" s="6">
        <v>4612484</v>
      </c>
      <c r="E22" s="6">
        <v>17922755</v>
      </c>
      <c r="F22" s="6">
        <v>1231630</v>
      </c>
      <c r="G22" s="6">
        <v>4670368</v>
      </c>
      <c r="H22" s="6">
        <v>810725</v>
      </c>
      <c r="I22" s="6">
        <v>3643791</v>
      </c>
      <c r="J22" s="6">
        <v>1981688</v>
      </c>
    </row>
    <row r="23" spans="1:10" s="7" customFormat="1" ht="12.75">
      <c r="A23" s="7" t="s">
        <v>8</v>
      </c>
      <c r="B23" s="7">
        <v>0.47793590672026665</v>
      </c>
      <c r="C23" s="7">
        <v>0.43245270234073985</v>
      </c>
      <c r="D23" s="7">
        <v>0.84573026786451</v>
      </c>
      <c r="E23" s="7">
        <v>0.4866884691851545</v>
      </c>
      <c r="F23" s="7">
        <v>0.19605966401602892</v>
      </c>
      <c r="G23" s="7">
        <v>0.6163835436172128</v>
      </c>
      <c r="H23" s="7">
        <v>0.29897482370569584</v>
      </c>
      <c r="I23" s="7">
        <v>0.2726384775744327</v>
      </c>
      <c r="J23" s="7">
        <v>0.3722204180045383</v>
      </c>
    </row>
    <row r="24" spans="1:10" s="3" customFormat="1" ht="12.75">
      <c r="A24" s="3" t="s">
        <v>9</v>
      </c>
      <c r="B24" s="8" t="s">
        <v>53</v>
      </c>
      <c r="C24" s="8" t="s">
        <v>53</v>
      </c>
      <c r="D24" s="8" t="s">
        <v>53</v>
      </c>
      <c r="E24" s="8" t="s">
        <v>53</v>
      </c>
      <c r="F24" s="8" t="s">
        <v>53</v>
      </c>
      <c r="G24" s="8" t="s">
        <v>53</v>
      </c>
      <c r="H24" s="8" t="s">
        <v>53</v>
      </c>
      <c r="I24" s="8" t="s">
        <v>53</v>
      </c>
      <c r="J24" s="8" t="s">
        <v>53</v>
      </c>
    </row>
    <row r="25" s="3" customFormat="1" ht="6" customHeight="1"/>
    <row r="26" spans="1:10" s="6" customFormat="1" ht="12.75">
      <c r="A26" s="6" t="s">
        <v>6</v>
      </c>
      <c r="B26" s="6">
        <v>5054388</v>
      </c>
      <c r="C26" s="6">
        <v>436040</v>
      </c>
      <c r="D26" s="6">
        <v>1972320</v>
      </c>
      <c r="E26" s="6">
        <v>9514560</v>
      </c>
      <c r="F26" s="6">
        <v>834942</v>
      </c>
      <c r="G26" s="6">
        <v>2280123</v>
      </c>
      <c r="H26" s="6">
        <v>436040</v>
      </c>
      <c r="I26" s="6">
        <v>2259738</v>
      </c>
      <c r="J26" s="6">
        <v>1139788</v>
      </c>
    </row>
    <row r="27" spans="1:10" s="6" customFormat="1" ht="12.75">
      <c r="A27" s="6" t="s">
        <v>7</v>
      </c>
      <c r="B27" s="6">
        <v>5377769</v>
      </c>
      <c r="C27" s="6">
        <v>458437</v>
      </c>
      <c r="D27" s="6">
        <v>1989228</v>
      </c>
      <c r="E27" s="6">
        <v>9619072</v>
      </c>
      <c r="F27" s="6">
        <v>861371</v>
      </c>
      <c r="G27" s="6">
        <v>2280123</v>
      </c>
      <c r="H27" s="6">
        <v>441528</v>
      </c>
      <c r="I27" s="6">
        <v>2320949</v>
      </c>
      <c r="J27" s="6">
        <v>1154287</v>
      </c>
    </row>
    <row r="28" spans="1:10" s="7" customFormat="1" ht="12.75">
      <c r="A28" s="7" t="s">
        <v>8</v>
      </c>
      <c r="B28" s="7">
        <v>0.06398024844946609</v>
      </c>
      <c r="C28" s="7">
        <v>0.051364553710668746</v>
      </c>
      <c r="D28" s="7">
        <v>0.008572645412509126</v>
      </c>
      <c r="E28" s="7">
        <v>0.010984428076547943</v>
      </c>
      <c r="F28" s="7">
        <v>0.031653695705809504</v>
      </c>
      <c r="G28" s="7">
        <v>0</v>
      </c>
      <c r="H28" s="7">
        <v>0.012586001284285846</v>
      </c>
      <c r="I28" s="7">
        <v>0.027087653524435134</v>
      </c>
      <c r="J28" s="7">
        <v>0.012720786672609292</v>
      </c>
    </row>
    <row r="29" spans="1:10" s="3" customFormat="1" ht="12.75">
      <c r="A29" s="3" t="s">
        <v>9</v>
      </c>
      <c r="B29" s="8" t="s">
        <v>53</v>
      </c>
      <c r="C29" s="8" t="s">
        <v>53</v>
      </c>
      <c r="D29" s="8" t="s">
        <v>53</v>
      </c>
      <c r="E29" s="8" t="s">
        <v>53</v>
      </c>
      <c r="F29" s="8" t="s">
        <v>53</v>
      </c>
      <c r="G29" s="8" t="s">
        <v>53</v>
      </c>
      <c r="H29" s="8" t="s">
        <v>53</v>
      </c>
      <c r="I29" s="8" t="s">
        <v>53</v>
      </c>
      <c r="J29" s="8" t="s">
        <v>53</v>
      </c>
    </row>
    <row r="30" s="3" customFormat="1" ht="6" customHeight="1"/>
    <row r="31" spans="1:10" s="6" customFormat="1" ht="12.75">
      <c r="A31" s="6" t="s">
        <v>28</v>
      </c>
      <c r="B31" s="6">
        <v>4665219</v>
      </c>
      <c r="C31" s="6">
        <v>389826</v>
      </c>
      <c r="D31" s="6">
        <v>2309161</v>
      </c>
      <c r="E31" s="6">
        <v>8692778</v>
      </c>
      <c r="F31" s="6">
        <v>599348</v>
      </c>
      <c r="G31" s="6">
        <v>2325950</v>
      </c>
      <c r="H31" s="6">
        <v>393263</v>
      </c>
      <c r="I31" s="6">
        <v>1764495</v>
      </c>
      <c r="J31" s="6">
        <v>960216</v>
      </c>
    </row>
    <row r="32" spans="1:10" s="6" customFormat="1" ht="12.75">
      <c r="A32" s="6" t="s">
        <v>29</v>
      </c>
      <c r="B32" s="6">
        <v>4665838</v>
      </c>
      <c r="C32" s="6">
        <v>371638</v>
      </c>
      <c r="D32" s="6">
        <v>2307232</v>
      </c>
      <c r="E32" s="6">
        <v>8494139</v>
      </c>
      <c r="F32" s="6">
        <v>601315</v>
      </c>
      <c r="G32" s="6">
        <v>2362777</v>
      </c>
      <c r="H32" s="6">
        <v>407722</v>
      </c>
      <c r="I32" s="6">
        <v>1827706</v>
      </c>
      <c r="J32" s="6">
        <v>965242</v>
      </c>
    </row>
    <row r="33" s="3" customFormat="1" ht="12.75">
      <c r="A33" s="3" t="s">
        <v>11</v>
      </c>
    </row>
    <row r="34" s="3" customFormat="1" ht="6" customHeight="1"/>
    <row r="35" s="3" customFormat="1" ht="12.75">
      <c r="A35" s="3" t="s">
        <v>10</v>
      </c>
    </row>
    <row r="36" s="3" customFormat="1" ht="6" customHeight="1"/>
    <row r="37" spans="1:10" s="7" customFormat="1" ht="12.75">
      <c r="A37" s="7" t="s">
        <v>12</v>
      </c>
      <c r="B37" s="7">
        <v>1.0001326840176206</v>
      </c>
      <c r="C37" s="7">
        <v>0.953343286491922</v>
      </c>
      <c r="D37" s="7">
        <v>0.9991646316562596</v>
      </c>
      <c r="E37" s="7">
        <v>0.9771489620464252</v>
      </c>
      <c r="F37" s="7">
        <v>1.0032818996643018</v>
      </c>
      <c r="G37" s="7">
        <v>1.015833100453578</v>
      </c>
      <c r="H37" s="7">
        <v>1.036766743883864</v>
      </c>
      <c r="I37" s="7">
        <v>1.0358238476164567</v>
      </c>
      <c r="J37" s="7">
        <v>1.0052342389629</v>
      </c>
    </row>
    <row r="38" spans="1:10" s="7" customFormat="1" ht="12.75">
      <c r="A38" s="7" t="s">
        <v>8</v>
      </c>
      <c r="B38" s="7">
        <v>0.11125853779735606</v>
      </c>
      <c r="C38" s="7">
        <v>0.059270318324357696</v>
      </c>
      <c r="D38" s="7">
        <v>0.11018292406251051</v>
      </c>
      <c r="E38" s="7">
        <v>0.08572106894047238</v>
      </c>
      <c r="F38" s="7">
        <v>0.11475766629366868</v>
      </c>
      <c r="G38" s="7">
        <v>0.12870344494842012</v>
      </c>
      <c r="H38" s="7">
        <v>0.15196304875984867</v>
      </c>
      <c r="I38" s="7">
        <v>0.1509153862405075</v>
      </c>
      <c r="J38" s="7">
        <v>0.11692693218100003</v>
      </c>
    </row>
    <row r="39" spans="1:10" s="3" customFormat="1" ht="12.75">
      <c r="A39" s="3" t="s">
        <v>9</v>
      </c>
      <c r="B39" s="8" t="s">
        <v>53</v>
      </c>
      <c r="C39" s="8" t="s">
        <v>53</v>
      </c>
      <c r="D39" s="8" t="s">
        <v>53</v>
      </c>
      <c r="E39" s="8" t="s">
        <v>53</v>
      </c>
      <c r="F39" s="8" t="s">
        <v>53</v>
      </c>
      <c r="G39" s="8" t="s">
        <v>53</v>
      </c>
      <c r="H39" s="8" t="s">
        <v>53</v>
      </c>
      <c r="I39" s="8" t="s">
        <v>53</v>
      </c>
      <c r="J39" s="8" t="s">
        <v>53</v>
      </c>
    </row>
    <row r="40" s="3" customFormat="1" ht="6" customHeight="1"/>
    <row r="41" spans="1:10" s="7" customFormat="1" ht="12.75">
      <c r="A41" s="7" t="s">
        <v>13</v>
      </c>
      <c r="B41" s="7">
        <v>1.45705489190532</v>
      </c>
      <c r="C41" s="7">
        <v>1.3451907470764275</v>
      </c>
      <c r="D41" s="7">
        <v>1.8465225840937634</v>
      </c>
      <c r="E41" s="7">
        <v>1.4091738136191583</v>
      </c>
      <c r="F41" s="7">
        <v>1.1678972043029132</v>
      </c>
      <c r="G41" s="7">
        <v>1.6354830540279683</v>
      </c>
      <c r="H41" s="7">
        <v>1.3065357872791235</v>
      </c>
      <c r="I41" s="7">
        <v>1.2766972536534922</v>
      </c>
      <c r="J41" s="7">
        <v>1.3367641936728047</v>
      </c>
    </row>
    <row r="42" spans="1:10" s="7" customFormat="1" ht="12.75">
      <c r="A42" s="7" t="s">
        <v>8</v>
      </c>
      <c r="B42" s="7">
        <v>0.5337419914792843</v>
      </c>
      <c r="C42" s="7">
        <v>0.41599026008045015</v>
      </c>
      <c r="D42" s="7">
        <v>0.9437079832565931</v>
      </c>
      <c r="E42" s="7">
        <v>0.4833408564412194</v>
      </c>
      <c r="F42" s="7">
        <v>0.229365478213593</v>
      </c>
      <c r="G42" s="7">
        <v>0.7215611095031247</v>
      </c>
      <c r="H42" s="7">
        <v>0.3753008287148669</v>
      </c>
      <c r="I42" s="7">
        <v>0.3438918459510445</v>
      </c>
      <c r="J42" s="7">
        <v>0.40712020386611036</v>
      </c>
    </row>
    <row r="43" spans="1:10" s="3" customFormat="1" ht="12.75">
      <c r="A43" s="3" t="s">
        <v>9</v>
      </c>
      <c r="B43" s="8" t="s">
        <v>53</v>
      </c>
      <c r="C43" s="8" t="s">
        <v>53</v>
      </c>
      <c r="D43" s="8" t="s">
        <v>53</v>
      </c>
      <c r="E43" s="8" t="s">
        <v>53</v>
      </c>
      <c r="F43" s="8" t="s">
        <v>53</v>
      </c>
      <c r="G43" s="8" t="s">
        <v>53</v>
      </c>
      <c r="H43" s="8" t="s">
        <v>53</v>
      </c>
      <c r="I43" s="8" t="s">
        <v>53</v>
      </c>
      <c r="J43" s="8" t="s">
        <v>53</v>
      </c>
    </row>
    <row r="45" spans="1:10" s="9" customFormat="1" ht="12.75">
      <c r="A45" s="9" t="s">
        <v>30</v>
      </c>
      <c r="B45" s="12">
        <v>2117</v>
      </c>
      <c r="C45" s="9">
        <v>183</v>
      </c>
      <c r="D45" s="12">
        <v>940</v>
      </c>
      <c r="E45" s="12">
        <v>2876</v>
      </c>
      <c r="F45" s="12">
        <v>207</v>
      </c>
      <c r="G45" s="12">
        <v>907</v>
      </c>
      <c r="H45" s="12">
        <v>134</v>
      </c>
      <c r="I45" s="12">
        <v>644</v>
      </c>
      <c r="J45" s="12">
        <v>331</v>
      </c>
    </row>
    <row r="46" spans="1:10" s="9" customFormat="1" ht="12.75">
      <c r="A46" s="9" t="s">
        <v>31</v>
      </c>
      <c r="B46" s="6">
        <v>24090.69437883798</v>
      </c>
      <c r="C46" s="6">
        <v>24043.715846994535</v>
      </c>
      <c r="D46" s="6">
        <v>21170.212765957447</v>
      </c>
      <c r="E46" s="6">
        <v>33379.69401947149</v>
      </c>
      <c r="F46" s="6">
        <v>39613.52657004831</v>
      </c>
      <c r="G46" s="6">
        <v>25367.97684674752</v>
      </c>
      <c r="H46" s="6">
        <v>32835.82089552239</v>
      </c>
      <c r="I46" s="6">
        <v>35403.72670807454</v>
      </c>
      <c r="J46" s="6">
        <v>34743.20241691843</v>
      </c>
    </row>
    <row r="47" spans="1:10" s="9" customFormat="1" ht="12.75">
      <c r="A47" s="9" t="s">
        <v>32</v>
      </c>
      <c r="B47" s="6">
        <v>2608.836561171469</v>
      </c>
      <c r="C47" s="6">
        <v>2925.4590163934427</v>
      </c>
      <c r="D47" s="6">
        <v>4135.884042553192</v>
      </c>
      <c r="E47" s="6">
        <v>3622.7002781641168</v>
      </c>
      <c r="F47" s="6">
        <v>4398.149758454107</v>
      </c>
      <c r="G47" s="6">
        <v>3354.3395810363836</v>
      </c>
      <c r="H47" s="6">
        <v>4750.186567164179</v>
      </c>
      <c r="I47" s="6">
        <v>4083.5698757763976</v>
      </c>
      <c r="J47" s="6">
        <v>4838.489425981873</v>
      </c>
    </row>
    <row r="48" spans="1:10" s="9" customFormat="1" ht="12.75">
      <c r="A48" s="9" t="s">
        <v>33</v>
      </c>
      <c r="B48" s="6">
        <v>4471.14218233349</v>
      </c>
      <c r="C48" s="6">
        <v>4325.092896174863</v>
      </c>
      <c r="D48" s="6">
        <v>4906.897872340425</v>
      </c>
      <c r="E48" s="6">
        <v>6231.8341446453405</v>
      </c>
      <c r="F48" s="6">
        <v>5949.903381642512</v>
      </c>
      <c r="G48" s="6">
        <v>5149.248070562293</v>
      </c>
      <c r="H48" s="6">
        <v>6050.186567164179</v>
      </c>
      <c r="I48" s="6">
        <v>5658.060559006211</v>
      </c>
      <c r="J48" s="6">
        <v>5986.972809667674</v>
      </c>
    </row>
    <row r="57" ht="12.75">
      <c r="T57" s="13"/>
    </row>
    <row r="62" ht="12.75">
      <c r="T62" s="13"/>
    </row>
  </sheetData>
  <sheetProtection password="F4F5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2" width="11.140625" style="2" bestFit="1" customWidth="1"/>
    <col min="13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68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 t="e">
        <f>#REF!</f>
        <v>#REF!</v>
      </c>
      <c r="C11" s="6" t="e">
        <f>#REF!</f>
        <v>#REF!</v>
      </c>
      <c r="D11" s="6" t="e">
        <f>#REF!</f>
        <v>#REF!</v>
      </c>
      <c r="E11" s="6" t="e">
        <f>#REF!</f>
        <v>#REF!</v>
      </c>
      <c r="F11" s="6" t="e">
        <f>#REF!</f>
        <v>#REF!</v>
      </c>
      <c r="G11" s="6" t="e">
        <f>#REF!</f>
        <v>#REF!</v>
      </c>
      <c r="H11" s="6" t="e">
        <f>#REF!</f>
        <v>#REF!</v>
      </c>
      <c r="I11" s="6" t="e">
        <f>#REF!</f>
        <v>#REF!</v>
      </c>
      <c r="J11" s="6" t="e">
        <f>#REF!</f>
        <v>#REF!</v>
      </c>
      <c r="K11" s="6" t="e">
        <f>#REF!</f>
        <v>#REF!</v>
      </c>
    </row>
    <row r="12" s="3" customFormat="1" ht="6" customHeight="1"/>
    <row r="13" spans="1:11" s="3" customFormat="1" ht="12.75">
      <c r="A13" s="3" t="s">
        <v>26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3" t="e">
        <f>#REF!</f>
        <v>#REF!</v>
      </c>
      <c r="F13" s="3" t="e">
        <f>#REF!</f>
        <v>#REF!</v>
      </c>
      <c r="G13" s="3" t="e">
        <f>#REF!</f>
        <v>#REF!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</row>
    <row r="14" spans="1:11" s="6" customFormat="1" ht="12.75">
      <c r="A14" s="6" t="s">
        <v>2</v>
      </c>
      <c r="B14" s="6" t="e">
        <f>B11/100*B13</f>
        <v>#REF!</v>
      </c>
      <c r="C14" s="6" t="e">
        <f aca="true" t="shared" si="0" ref="C14:K14">C11/100*C13</f>
        <v>#REF!</v>
      </c>
      <c r="D14" s="6" t="e">
        <f t="shared" si="0"/>
        <v>#REF!</v>
      </c>
      <c r="E14" s="6" t="e">
        <f t="shared" si="0"/>
        <v>#REF!</v>
      </c>
      <c r="F14" s="6" t="e">
        <f t="shared" si="0"/>
        <v>#REF!</v>
      </c>
      <c r="G14" s="6" t="e">
        <f t="shared" si="0"/>
        <v>#REF!</v>
      </c>
      <c r="H14" s="6" t="e">
        <f>H11/100*H13</f>
        <v>#REF!</v>
      </c>
      <c r="I14" s="6" t="e">
        <f t="shared" si="0"/>
        <v>#REF!</v>
      </c>
      <c r="J14" s="6" t="e">
        <f t="shared" si="0"/>
        <v>#REF!</v>
      </c>
      <c r="K14" s="6" t="e">
        <f t="shared" si="0"/>
        <v>#REF!</v>
      </c>
    </row>
    <row r="15" spans="1:11" s="6" customFormat="1" ht="12.75">
      <c r="A15" s="6" t="s">
        <v>3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</row>
    <row r="16" spans="1:11" s="7" customFormat="1" ht="12.75">
      <c r="A16" s="7" t="s">
        <v>8</v>
      </c>
      <c r="B16" s="7" t="e">
        <f>(B15-B14)/B14</f>
        <v>#REF!</v>
      </c>
      <c r="C16" s="7" t="e">
        <f aca="true" t="shared" si="1" ref="C16:K16">(C15-C14)/C14</f>
        <v>#REF!</v>
      </c>
      <c r="D16" s="7" t="e">
        <f t="shared" si="1"/>
        <v>#REF!</v>
      </c>
      <c r="E16" s="7" t="e">
        <f t="shared" si="1"/>
        <v>#REF!</v>
      </c>
      <c r="F16" s="7" t="e">
        <f t="shared" si="1"/>
        <v>#REF!</v>
      </c>
      <c r="G16" s="7" t="e">
        <f t="shared" si="1"/>
        <v>#REF!</v>
      </c>
      <c r="H16" s="7" t="e">
        <f t="shared" si="1"/>
        <v>#REF!</v>
      </c>
      <c r="I16" s="7" t="e">
        <f t="shared" si="1"/>
        <v>#REF!</v>
      </c>
      <c r="J16" s="7" t="e">
        <f t="shared" si="1"/>
        <v>#REF!</v>
      </c>
      <c r="K16" s="7" t="e">
        <f t="shared" si="1"/>
        <v>#REF!</v>
      </c>
    </row>
    <row r="17" spans="1:11" s="3" customFormat="1" ht="12.75">
      <c r="A17" s="3" t="s">
        <v>9</v>
      </c>
      <c r="B17" s="8" t="e">
        <f>IF(B16&gt;=0,"Yes","No")</f>
        <v>#REF!</v>
      </c>
      <c r="C17" s="8" t="e">
        <f aca="true" t="shared" si="2" ref="C17:K17">IF(C16&gt;=0,"Yes","No")</f>
        <v>#REF!</v>
      </c>
      <c r="D17" s="8" t="e">
        <f t="shared" si="2"/>
        <v>#REF!</v>
      </c>
      <c r="E17" s="8" t="e">
        <f t="shared" si="2"/>
        <v>#REF!</v>
      </c>
      <c r="F17" s="8" t="e">
        <f t="shared" si="2"/>
        <v>#REF!</v>
      </c>
      <c r="G17" s="8" t="e">
        <f t="shared" si="2"/>
        <v>#REF!</v>
      </c>
      <c r="H17" s="8" t="e">
        <f t="shared" si="2"/>
        <v>#REF!</v>
      </c>
      <c r="I17" s="8" t="e">
        <f t="shared" si="2"/>
        <v>#REF!</v>
      </c>
      <c r="J17" s="8" t="e">
        <f t="shared" si="2"/>
        <v>#REF!</v>
      </c>
      <c r="K17" s="8" t="e">
        <f t="shared" si="2"/>
        <v>#REF!</v>
      </c>
    </row>
    <row r="18" s="3" customFormat="1" ht="6" customHeight="1"/>
    <row r="19" spans="1:11" s="3" customFormat="1" ht="12.75">
      <c r="A19" s="3" t="s">
        <v>27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3" t="e">
        <f>#REF!</f>
        <v>#REF!</v>
      </c>
      <c r="F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J19" s="3" t="e">
        <f>#REF!</f>
        <v>#REF!</v>
      </c>
      <c r="K19" s="3" t="e">
        <f>#REF!</f>
        <v>#REF!</v>
      </c>
    </row>
    <row r="20" spans="1:11" s="6" customFormat="1" ht="12.75">
      <c r="A20" s="6" t="s">
        <v>4</v>
      </c>
      <c r="B20" s="6" t="e">
        <f>B11/100*B19</f>
        <v>#REF!</v>
      </c>
      <c r="C20" s="6" t="e">
        <f aca="true" t="shared" si="3" ref="C20:K20">C11/100*C19</f>
        <v>#REF!</v>
      </c>
      <c r="D20" s="6" t="e">
        <f t="shared" si="3"/>
        <v>#REF!</v>
      </c>
      <c r="E20" s="6" t="e">
        <f t="shared" si="3"/>
        <v>#REF!</v>
      </c>
      <c r="F20" s="6" t="e">
        <f t="shared" si="3"/>
        <v>#REF!</v>
      </c>
      <c r="G20" s="6" t="e">
        <f t="shared" si="3"/>
        <v>#REF!</v>
      </c>
      <c r="H20" s="6" t="e">
        <f t="shared" si="3"/>
        <v>#REF!</v>
      </c>
      <c r="I20" s="6" t="e">
        <f t="shared" si="3"/>
        <v>#REF!</v>
      </c>
      <c r="J20" s="6" t="e">
        <f t="shared" si="3"/>
        <v>#REF!</v>
      </c>
      <c r="K20" s="6" t="e">
        <f t="shared" si="3"/>
        <v>#REF!</v>
      </c>
    </row>
    <row r="21" spans="1:11" s="6" customFormat="1" ht="12.75">
      <c r="A21" s="6" t="s">
        <v>5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</row>
    <row r="22" spans="1:11" s="7" customFormat="1" ht="12.75">
      <c r="A22" s="7" t="s">
        <v>8</v>
      </c>
      <c r="B22" s="7" t="e">
        <f>(B21-B20)/B20</f>
        <v>#REF!</v>
      </c>
      <c r="C22" s="7" t="e">
        <f aca="true" t="shared" si="4" ref="C22:K22">(C21-C20)/C20</f>
        <v>#REF!</v>
      </c>
      <c r="D22" s="7" t="e">
        <f t="shared" si="4"/>
        <v>#REF!</v>
      </c>
      <c r="E22" s="7" t="e">
        <f t="shared" si="4"/>
        <v>#REF!</v>
      </c>
      <c r="F22" s="7" t="e">
        <f t="shared" si="4"/>
        <v>#REF!</v>
      </c>
      <c r="G22" s="7" t="e">
        <f t="shared" si="4"/>
        <v>#REF!</v>
      </c>
      <c r="H22" s="7" t="e">
        <f t="shared" si="4"/>
        <v>#REF!</v>
      </c>
      <c r="I22" s="7" t="e">
        <f t="shared" si="4"/>
        <v>#REF!</v>
      </c>
      <c r="J22" s="7" t="e">
        <f t="shared" si="4"/>
        <v>#REF!</v>
      </c>
      <c r="K22" s="7" t="e">
        <f t="shared" si="4"/>
        <v>#REF!</v>
      </c>
    </row>
    <row r="23" spans="1:11" s="3" customFormat="1" ht="12.75">
      <c r="A23" s="3" t="s">
        <v>9</v>
      </c>
      <c r="B23" s="8" t="e">
        <f>IF(B22&gt;=0,"Yes","No")</f>
        <v>#REF!</v>
      </c>
      <c r="C23" s="8" t="e">
        <f aca="true" t="shared" si="5" ref="C23:K23">IF(C22&gt;=0,"Yes","No")</f>
        <v>#REF!</v>
      </c>
      <c r="D23" s="8" t="e">
        <f t="shared" si="5"/>
        <v>#REF!</v>
      </c>
      <c r="E23" s="8" t="e">
        <f t="shared" si="5"/>
        <v>#REF!</v>
      </c>
      <c r="F23" s="8" t="e">
        <f t="shared" si="5"/>
        <v>#REF!</v>
      </c>
      <c r="G23" s="8" t="e">
        <f t="shared" si="5"/>
        <v>#REF!</v>
      </c>
      <c r="H23" s="8" t="e">
        <f t="shared" si="5"/>
        <v>#REF!</v>
      </c>
      <c r="I23" s="8" t="e">
        <f t="shared" si="5"/>
        <v>#REF!</v>
      </c>
      <c r="J23" s="8" t="e">
        <f t="shared" si="5"/>
        <v>#REF!</v>
      </c>
      <c r="K23" s="8" t="e">
        <f t="shared" si="5"/>
        <v>#REF!</v>
      </c>
    </row>
    <row r="24" s="3" customFormat="1" ht="6" customHeight="1"/>
    <row r="25" spans="1:11" s="6" customFormat="1" ht="12.75">
      <c r="A25" s="6" t="s">
        <v>6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</row>
    <row r="26" spans="1:11" s="6" customFormat="1" ht="12.75">
      <c r="A26" s="6" t="s">
        <v>7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</row>
    <row r="27" spans="1:11" s="7" customFormat="1" ht="12.75">
      <c r="A27" s="7" t="s">
        <v>8</v>
      </c>
      <c r="B27" s="7" t="e">
        <f>(B26-B25)/B25</f>
        <v>#REF!</v>
      </c>
      <c r="C27" s="7" t="e">
        <f aca="true" t="shared" si="6" ref="C27:K27">(C26-C25)/C25</f>
        <v>#REF!</v>
      </c>
      <c r="D27" s="7" t="e">
        <f t="shared" si="6"/>
        <v>#REF!</v>
      </c>
      <c r="E27" s="7" t="e">
        <f t="shared" si="6"/>
        <v>#REF!</v>
      </c>
      <c r="F27" s="7" t="e">
        <f t="shared" si="6"/>
        <v>#REF!</v>
      </c>
      <c r="G27" s="7" t="e">
        <f t="shared" si="6"/>
        <v>#REF!</v>
      </c>
      <c r="H27" s="7" t="e">
        <f t="shared" si="6"/>
        <v>#REF!</v>
      </c>
      <c r="I27" s="7" t="e">
        <f t="shared" si="6"/>
        <v>#REF!</v>
      </c>
      <c r="J27" s="7" t="e">
        <f t="shared" si="6"/>
        <v>#REF!</v>
      </c>
      <c r="K27" s="7" t="e">
        <f t="shared" si="6"/>
        <v>#REF!</v>
      </c>
    </row>
    <row r="28" spans="1:11" s="3" customFormat="1" ht="12.75">
      <c r="A28" s="3" t="s">
        <v>9</v>
      </c>
      <c r="B28" s="8" t="e">
        <f>IF(B27&gt;=0,"Yes","No")</f>
        <v>#REF!</v>
      </c>
      <c r="C28" s="8" t="e">
        <f aca="true" t="shared" si="7" ref="C28:K28">IF(C27&gt;=0,"Yes","No")</f>
        <v>#REF!</v>
      </c>
      <c r="D28" s="8" t="e">
        <f t="shared" si="7"/>
        <v>#REF!</v>
      </c>
      <c r="E28" s="8" t="e">
        <f t="shared" si="7"/>
        <v>#REF!</v>
      </c>
      <c r="F28" s="8" t="e">
        <f t="shared" si="7"/>
        <v>#REF!</v>
      </c>
      <c r="G28" s="8" t="e">
        <f t="shared" si="7"/>
        <v>#REF!</v>
      </c>
      <c r="H28" s="8" t="e">
        <f t="shared" si="7"/>
        <v>#REF!</v>
      </c>
      <c r="I28" s="8" t="e">
        <f t="shared" si="7"/>
        <v>#REF!</v>
      </c>
      <c r="J28" s="8" t="e">
        <f t="shared" si="7"/>
        <v>#REF!</v>
      </c>
      <c r="K28" s="8" t="e">
        <f t="shared" si="7"/>
        <v>#REF!</v>
      </c>
    </row>
    <row r="29" s="3" customFormat="1" ht="6" customHeight="1"/>
    <row r="30" spans="1:11" s="6" customFormat="1" ht="12.75">
      <c r="A30" s="6" t="s">
        <v>28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6" t="e">
        <f>#REF!</f>
        <v>#REF!</v>
      </c>
      <c r="K30" s="6" t="e">
        <f>#REF!</f>
        <v>#REF!</v>
      </c>
    </row>
    <row r="31" spans="1:11" s="6" customFormat="1" ht="12.75">
      <c r="A31" s="6" t="s">
        <v>29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 t="e">
        <f>#REF!</f>
        <v>#REF!</v>
      </c>
      <c r="F31" s="6" t="e">
        <f>#REF!</f>
        <v>#REF!</v>
      </c>
      <c r="G31" s="6" t="e">
        <f>#REF!</f>
        <v>#REF!</v>
      </c>
      <c r="H31" s="6" t="e">
        <f>#REF!</f>
        <v>#REF!</v>
      </c>
      <c r="I31" s="6" t="e">
        <f>#REF!</f>
        <v>#REF!</v>
      </c>
      <c r="J31" s="6" t="e">
        <f>#REF!</f>
        <v>#REF!</v>
      </c>
      <c r="K31" s="6" t="e">
        <f>#REF!</f>
        <v>#REF!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 t="e">
        <f>B31/B30</f>
        <v>#REF!</v>
      </c>
      <c r="C36" s="7" t="e">
        <f aca="true" t="shared" si="8" ref="C36:K36">C31/C30</f>
        <v>#REF!</v>
      </c>
      <c r="D36" s="7" t="e">
        <f t="shared" si="8"/>
        <v>#REF!</v>
      </c>
      <c r="E36" s="7" t="e">
        <f t="shared" si="8"/>
        <v>#REF!</v>
      </c>
      <c r="F36" s="7" t="e">
        <f t="shared" si="8"/>
        <v>#REF!</v>
      </c>
      <c r="G36" s="7" t="e">
        <f t="shared" si="8"/>
        <v>#REF!</v>
      </c>
      <c r="H36" s="7" t="e">
        <f t="shared" si="8"/>
        <v>#REF!</v>
      </c>
      <c r="I36" s="7" t="e">
        <f t="shared" si="8"/>
        <v>#REF!</v>
      </c>
      <c r="J36" s="7" t="e">
        <f t="shared" si="8"/>
        <v>#REF!</v>
      </c>
      <c r="K36" s="7" t="e">
        <f t="shared" si="8"/>
        <v>#REF!</v>
      </c>
    </row>
    <row r="37" spans="1:11" s="7" customFormat="1" ht="12.75">
      <c r="A37" s="7" t="s">
        <v>8</v>
      </c>
      <c r="B37" s="7" t="e">
        <f>B36/0.9-1</f>
        <v>#REF!</v>
      </c>
      <c r="C37" s="7" t="e">
        <f aca="true" t="shared" si="9" ref="C37:K37">C36/0.9-1</f>
        <v>#REF!</v>
      </c>
      <c r="D37" s="7" t="e">
        <f t="shared" si="9"/>
        <v>#REF!</v>
      </c>
      <c r="E37" s="7" t="e">
        <f t="shared" si="9"/>
        <v>#REF!</v>
      </c>
      <c r="F37" s="7" t="e">
        <f t="shared" si="9"/>
        <v>#REF!</v>
      </c>
      <c r="G37" s="7" t="e">
        <f t="shared" si="9"/>
        <v>#REF!</v>
      </c>
      <c r="H37" s="7" t="e">
        <f t="shared" si="9"/>
        <v>#REF!</v>
      </c>
      <c r="I37" s="7" t="e">
        <f t="shared" si="9"/>
        <v>#REF!</v>
      </c>
      <c r="J37" s="7" t="e">
        <f t="shared" si="9"/>
        <v>#REF!</v>
      </c>
      <c r="K37" s="7" t="e">
        <f t="shared" si="9"/>
        <v>#REF!</v>
      </c>
    </row>
    <row r="38" spans="1:11" s="3" customFormat="1" ht="12.75">
      <c r="A38" s="3" t="s">
        <v>9</v>
      </c>
      <c r="B38" s="8" t="e">
        <f>IF(B31&gt;=B30*0.9,"Yes","No")</f>
        <v>#REF!</v>
      </c>
      <c r="C38" s="8" t="e">
        <f aca="true" t="shared" si="10" ref="C38:K38">IF(C31&gt;=C30*0.9,"Yes","No")</f>
        <v>#REF!</v>
      </c>
      <c r="D38" s="8" t="e">
        <f t="shared" si="10"/>
        <v>#REF!</v>
      </c>
      <c r="E38" s="8" t="e">
        <f t="shared" si="10"/>
        <v>#REF!</v>
      </c>
      <c r="F38" s="8" t="e">
        <f t="shared" si="10"/>
        <v>#REF!</v>
      </c>
      <c r="G38" s="8" t="e">
        <f t="shared" si="10"/>
        <v>#REF!</v>
      </c>
      <c r="H38" s="8" t="e">
        <f t="shared" si="10"/>
        <v>#REF!</v>
      </c>
      <c r="I38" s="8" t="e">
        <f t="shared" si="10"/>
        <v>#REF!</v>
      </c>
      <c r="J38" s="8" t="e">
        <f t="shared" si="10"/>
        <v>#REF!</v>
      </c>
      <c r="K38" s="8" t="e">
        <f t="shared" si="10"/>
        <v>#REF!</v>
      </c>
    </row>
    <row r="39" s="3" customFormat="1" ht="6" customHeight="1"/>
    <row r="40" spans="1:11" s="7" customFormat="1" ht="12.75">
      <c r="A40" s="7" t="s">
        <v>13</v>
      </c>
      <c r="B40" s="7" t="e">
        <f>(B31*2)/B20</f>
        <v>#REF!</v>
      </c>
      <c r="C40" s="7" t="e">
        <f aca="true" t="shared" si="11" ref="C40:K40">(C31*2)/C20</f>
        <v>#REF!</v>
      </c>
      <c r="D40" s="7" t="e">
        <f t="shared" si="11"/>
        <v>#REF!</v>
      </c>
      <c r="E40" s="7" t="e">
        <f t="shared" si="11"/>
        <v>#REF!</v>
      </c>
      <c r="F40" s="7" t="e">
        <f t="shared" si="11"/>
        <v>#REF!</v>
      </c>
      <c r="G40" s="7" t="e">
        <f t="shared" si="11"/>
        <v>#REF!</v>
      </c>
      <c r="H40" s="7" t="e">
        <f t="shared" si="11"/>
        <v>#REF!</v>
      </c>
      <c r="I40" s="7" t="e">
        <f t="shared" si="11"/>
        <v>#REF!</v>
      </c>
      <c r="J40" s="7" t="e">
        <f t="shared" si="11"/>
        <v>#REF!</v>
      </c>
      <c r="K40" s="7" t="e">
        <f t="shared" si="11"/>
        <v>#REF!</v>
      </c>
    </row>
    <row r="41" spans="1:11" s="7" customFormat="1" ht="12.75">
      <c r="A41" s="7" t="s">
        <v>8</v>
      </c>
      <c r="B41" s="7" t="e">
        <f>B40/0.95-1</f>
        <v>#REF!</v>
      </c>
      <c r="C41" s="7" t="e">
        <f aca="true" t="shared" si="12" ref="C41:K41">C40/0.95-1</f>
        <v>#REF!</v>
      </c>
      <c r="D41" s="7" t="e">
        <f t="shared" si="12"/>
        <v>#REF!</v>
      </c>
      <c r="E41" s="7" t="e">
        <f t="shared" si="12"/>
        <v>#REF!</v>
      </c>
      <c r="F41" s="7" t="e">
        <f t="shared" si="12"/>
        <v>#REF!</v>
      </c>
      <c r="G41" s="7" t="e">
        <f t="shared" si="12"/>
        <v>#REF!</v>
      </c>
      <c r="H41" s="7" t="e">
        <f t="shared" si="12"/>
        <v>#REF!</v>
      </c>
      <c r="I41" s="7" t="e">
        <f t="shared" si="12"/>
        <v>#REF!</v>
      </c>
      <c r="J41" s="7" t="e">
        <f t="shared" si="12"/>
        <v>#REF!</v>
      </c>
      <c r="K41" s="7" t="e">
        <f t="shared" si="12"/>
        <v>#REF!</v>
      </c>
    </row>
    <row r="42" spans="1:11" s="3" customFormat="1" ht="12.75">
      <c r="A42" s="3" t="s">
        <v>9</v>
      </c>
      <c r="B42" s="8" t="e">
        <f>IF(B31&gt;=0,"Yes","No")</f>
        <v>#REF!</v>
      </c>
      <c r="C42" s="8" t="e">
        <f aca="true" t="shared" si="13" ref="C42:K42">IF(C31&gt;=0,"Yes","No")</f>
        <v>#REF!</v>
      </c>
      <c r="D42" s="8" t="e">
        <f t="shared" si="13"/>
        <v>#REF!</v>
      </c>
      <c r="E42" s="8" t="e">
        <f t="shared" si="13"/>
        <v>#REF!</v>
      </c>
      <c r="F42" s="8" t="e">
        <f t="shared" si="13"/>
        <v>#REF!</v>
      </c>
      <c r="G42" s="8" t="e">
        <f t="shared" si="13"/>
        <v>#REF!</v>
      </c>
      <c r="H42" s="8" t="e">
        <f t="shared" si="13"/>
        <v>#REF!</v>
      </c>
      <c r="I42" s="8" t="e">
        <f t="shared" si="13"/>
        <v>#REF!</v>
      </c>
      <c r="J42" s="8" t="e">
        <f t="shared" si="13"/>
        <v>#REF!</v>
      </c>
      <c r="K42" s="8" t="e">
        <f t="shared" si="13"/>
        <v>#REF!</v>
      </c>
    </row>
    <row r="44" spans="1:11" s="9" customFormat="1" ht="12.75">
      <c r="A44" s="9" t="s">
        <v>30</v>
      </c>
      <c r="B44" s="9" t="e">
        <f>#REF!</f>
        <v>#REF!</v>
      </c>
      <c r="C44" s="9" t="e">
        <f>#REF!</f>
        <v>#REF!</v>
      </c>
      <c r="D44" s="9" t="e">
        <f>#REF!</f>
        <v>#REF!</v>
      </c>
      <c r="E44" s="9" t="e">
        <f>#REF!</f>
        <v>#REF!</v>
      </c>
      <c r="F44" s="9" t="e">
        <f>#REF!</f>
        <v>#REF!</v>
      </c>
      <c r="G44" s="9" t="e">
        <f>#REF!</f>
        <v>#REF!</v>
      </c>
      <c r="H44" s="9" t="e">
        <f>#REF!</f>
        <v>#REF!</v>
      </c>
      <c r="I44" s="9" t="e">
        <f>#REF!</f>
        <v>#REF!</v>
      </c>
      <c r="J44" s="9" t="e">
        <f>#REF!</f>
        <v>#REF!</v>
      </c>
      <c r="K44" s="9" t="e">
        <f>#REF!</f>
        <v>#REF!</v>
      </c>
    </row>
    <row r="45" spans="1:11" s="9" customFormat="1" ht="12.75">
      <c r="A45" s="9" t="s">
        <v>31</v>
      </c>
      <c r="B45" s="6" t="e">
        <f>B11/B44</f>
        <v>#REF!</v>
      </c>
      <c r="C45" s="6" t="e">
        <f aca="true" t="shared" si="14" ref="C45:K45">C11/C44</f>
        <v>#REF!</v>
      </c>
      <c r="D45" s="6" t="e">
        <f t="shared" si="14"/>
        <v>#REF!</v>
      </c>
      <c r="E45" s="6" t="e">
        <f t="shared" si="14"/>
        <v>#REF!</v>
      </c>
      <c r="F45" s="6" t="e">
        <f t="shared" si="14"/>
        <v>#REF!</v>
      </c>
      <c r="G45" s="6" t="e">
        <f t="shared" si="14"/>
        <v>#REF!</v>
      </c>
      <c r="H45" s="6" t="e">
        <f t="shared" si="14"/>
        <v>#REF!</v>
      </c>
      <c r="I45" s="6" t="e">
        <f t="shared" si="14"/>
        <v>#REF!</v>
      </c>
      <c r="J45" s="6" t="e">
        <f t="shared" si="14"/>
        <v>#REF!</v>
      </c>
      <c r="K45" s="6" t="e">
        <f t="shared" si="14"/>
        <v>#REF!</v>
      </c>
    </row>
    <row r="46" spans="1:11" s="9" customFormat="1" ht="12.75">
      <c r="A46" s="9" t="s">
        <v>32</v>
      </c>
      <c r="B46" s="6" t="e">
        <f>B15/B44</f>
        <v>#REF!</v>
      </c>
      <c r="C46" s="6" t="e">
        <f aca="true" t="shared" si="15" ref="C46:K46">C15/C44</f>
        <v>#REF!</v>
      </c>
      <c r="D46" s="6" t="e">
        <f t="shared" si="15"/>
        <v>#REF!</v>
      </c>
      <c r="E46" s="6" t="e">
        <f t="shared" si="15"/>
        <v>#REF!</v>
      </c>
      <c r="F46" s="6" t="e">
        <f t="shared" si="15"/>
        <v>#REF!</v>
      </c>
      <c r="G46" s="6" t="e">
        <f t="shared" si="15"/>
        <v>#REF!</v>
      </c>
      <c r="H46" s="6" t="e">
        <f t="shared" si="15"/>
        <v>#REF!</v>
      </c>
      <c r="I46" s="6" t="e">
        <f t="shared" si="15"/>
        <v>#REF!</v>
      </c>
      <c r="J46" s="6" t="e">
        <f t="shared" si="15"/>
        <v>#REF!</v>
      </c>
      <c r="K46" s="6" t="e">
        <f t="shared" si="15"/>
        <v>#REF!</v>
      </c>
    </row>
    <row r="47" spans="1:11" s="9" customFormat="1" ht="12.75">
      <c r="A47" s="9" t="s">
        <v>33</v>
      </c>
      <c r="B47" s="6" t="e">
        <f>B21/B44</f>
        <v>#REF!</v>
      </c>
      <c r="C47" s="6" t="e">
        <f aca="true" t="shared" si="16" ref="C47:K47">C21/C44</f>
        <v>#REF!</v>
      </c>
      <c r="D47" s="6" t="e">
        <f t="shared" si="16"/>
        <v>#REF!</v>
      </c>
      <c r="E47" s="6" t="e">
        <f t="shared" si="16"/>
        <v>#REF!</v>
      </c>
      <c r="F47" s="6" t="e">
        <f t="shared" si="16"/>
        <v>#REF!</v>
      </c>
      <c r="G47" s="6" t="e">
        <f t="shared" si="16"/>
        <v>#REF!</v>
      </c>
      <c r="H47" s="6" t="e">
        <f t="shared" si="16"/>
        <v>#REF!</v>
      </c>
      <c r="I47" s="6" t="e">
        <f t="shared" si="16"/>
        <v>#REF!</v>
      </c>
      <c r="J47" s="6" t="e">
        <f t="shared" si="16"/>
        <v>#REF!</v>
      </c>
      <c r="K47" s="6" t="e">
        <f t="shared" si="16"/>
        <v>#REF!</v>
      </c>
    </row>
  </sheetData>
  <sheetProtection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B1">
      <selection activeCell="F26" sqref="F26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2" width="11.140625" style="2" bestFit="1" customWidth="1"/>
    <col min="13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67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 t="e">
        <f>#REF!</f>
        <v>#REF!</v>
      </c>
      <c r="C11" s="6" t="e">
        <f>#REF!</f>
        <v>#REF!</v>
      </c>
      <c r="D11" s="6" t="e">
        <f>#REF!</f>
        <v>#REF!</v>
      </c>
      <c r="E11" s="6" t="e">
        <f>#REF!</f>
        <v>#REF!</v>
      </c>
      <c r="F11" s="6" t="e">
        <f>#REF!</f>
        <v>#REF!</v>
      </c>
      <c r="G11" s="6" t="e">
        <f>#REF!</f>
        <v>#REF!</v>
      </c>
      <c r="H11" s="6" t="e">
        <f>#REF!</f>
        <v>#REF!</v>
      </c>
      <c r="I11" s="6" t="e">
        <f>#REF!</f>
        <v>#REF!</v>
      </c>
      <c r="J11" s="6" t="e">
        <f>#REF!</f>
        <v>#REF!</v>
      </c>
      <c r="K11" s="6" t="e">
        <f>#REF!</f>
        <v>#REF!</v>
      </c>
    </row>
    <row r="12" s="3" customFormat="1" ht="6" customHeight="1"/>
    <row r="13" spans="1:11" s="3" customFormat="1" ht="12.75">
      <c r="A13" s="3" t="s">
        <v>26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3" t="e">
        <f>#REF!</f>
        <v>#REF!</v>
      </c>
      <c r="F13" s="3" t="e">
        <f>#REF!</f>
        <v>#REF!</v>
      </c>
      <c r="G13" s="3" t="e">
        <f>#REF!</f>
        <v>#REF!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</row>
    <row r="14" spans="1:11" s="6" customFormat="1" ht="12.75">
      <c r="A14" s="6" t="s">
        <v>2</v>
      </c>
      <c r="B14" s="6" t="e">
        <f>B11/100*B13</f>
        <v>#REF!</v>
      </c>
      <c r="C14" s="6" t="e">
        <f aca="true" t="shared" si="0" ref="C14:K14">C11/100*C13</f>
        <v>#REF!</v>
      </c>
      <c r="D14" s="6" t="e">
        <f t="shared" si="0"/>
        <v>#REF!</v>
      </c>
      <c r="E14" s="6" t="e">
        <f t="shared" si="0"/>
        <v>#REF!</v>
      </c>
      <c r="F14" s="6" t="e">
        <f t="shared" si="0"/>
        <v>#REF!</v>
      </c>
      <c r="G14" s="6" t="e">
        <f t="shared" si="0"/>
        <v>#REF!</v>
      </c>
      <c r="H14" s="6" t="e">
        <f>H11/100*H13</f>
        <v>#REF!</v>
      </c>
      <c r="I14" s="6" t="e">
        <f t="shared" si="0"/>
        <v>#REF!</v>
      </c>
      <c r="J14" s="6" t="e">
        <f t="shared" si="0"/>
        <v>#REF!</v>
      </c>
      <c r="K14" s="6" t="e">
        <f t="shared" si="0"/>
        <v>#REF!</v>
      </c>
    </row>
    <row r="15" spans="1:11" s="6" customFormat="1" ht="12.75">
      <c r="A15" s="6" t="s">
        <v>3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</row>
    <row r="16" spans="1:11" s="7" customFormat="1" ht="12.75">
      <c r="A16" s="7" t="s">
        <v>8</v>
      </c>
      <c r="B16" s="7" t="e">
        <f>(B15-B14)/B14</f>
        <v>#REF!</v>
      </c>
      <c r="C16" s="7" t="e">
        <f aca="true" t="shared" si="1" ref="C16:K16">(C15-C14)/C14</f>
        <v>#REF!</v>
      </c>
      <c r="D16" s="7" t="e">
        <f t="shared" si="1"/>
        <v>#REF!</v>
      </c>
      <c r="E16" s="7" t="e">
        <f t="shared" si="1"/>
        <v>#REF!</v>
      </c>
      <c r="F16" s="7" t="e">
        <f t="shared" si="1"/>
        <v>#REF!</v>
      </c>
      <c r="G16" s="7" t="e">
        <f t="shared" si="1"/>
        <v>#REF!</v>
      </c>
      <c r="H16" s="7" t="e">
        <f t="shared" si="1"/>
        <v>#REF!</v>
      </c>
      <c r="I16" s="7" t="e">
        <f t="shared" si="1"/>
        <v>#REF!</v>
      </c>
      <c r="J16" s="7" t="e">
        <f t="shared" si="1"/>
        <v>#REF!</v>
      </c>
      <c r="K16" s="7" t="e">
        <f t="shared" si="1"/>
        <v>#REF!</v>
      </c>
    </row>
    <row r="17" spans="1:11" s="3" customFormat="1" ht="12.75">
      <c r="A17" s="3" t="s">
        <v>9</v>
      </c>
      <c r="B17" s="8" t="e">
        <f>IF(B16&gt;=0,"Yes","No")</f>
        <v>#REF!</v>
      </c>
      <c r="C17" s="8" t="e">
        <f aca="true" t="shared" si="2" ref="C17:K17">IF(C16&gt;=0,"Yes","No")</f>
        <v>#REF!</v>
      </c>
      <c r="D17" s="8" t="e">
        <f t="shared" si="2"/>
        <v>#REF!</v>
      </c>
      <c r="E17" s="8" t="e">
        <f t="shared" si="2"/>
        <v>#REF!</v>
      </c>
      <c r="F17" s="8" t="e">
        <f t="shared" si="2"/>
        <v>#REF!</v>
      </c>
      <c r="G17" s="8" t="e">
        <f t="shared" si="2"/>
        <v>#REF!</v>
      </c>
      <c r="H17" s="8" t="e">
        <f t="shared" si="2"/>
        <v>#REF!</v>
      </c>
      <c r="I17" s="8" t="e">
        <f t="shared" si="2"/>
        <v>#REF!</v>
      </c>
      <c r="J17" s="8" t="e">
        <f t="shared" si="2"/>
        <v>#REF!</v>
      </c>
      <c r="K17" s="8" t="e">
        <f t="shared" si="2"/>
        <v>#REF!</v>
      </c>
    </row>
    <row r="18" s="3" customFormat="1" ht="6" customHeight="1"/>
    <row r="19" spans="1:11" s="3" customFormat="1" ht="12.75">
      <c r="A19" s="3" t="s">
        <v>27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3" t="e">
        <f>#REF!</f>
        <v>#REF!</v>
      </c>
      <c r="F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J19" s="3" t="e">
        <f>#REF!</f>
        <v>#REF!</v>
      </c>
      <c r="K19" s="3" t="e">
        <f>#REF!</f>
        <v>#REF!</v>
      </c>
    </row>
    <row r="20" spans="1:11" s="6" customFormat="1" ht="12.75">
      <c r="A20" s="6" t="s">
        <v>4</v>
      </c>
      <c r="B20" s="6" t="e">
        <f>B11/100*B19</f>
        <v>#REF!</v>
      </c>
      <c r="C20" s="6" t="e">
        <f aca="true" t="shared" si="3" ref="C20:K20">C11/100*C19</f>
        <v>#REF!</v>
      </c>
      <c r="D20" s="6" t="e">
        <f t="shared" si="3"/>
        <v>#REF!</v>
      </c>
      <c r="E20" s="6" t="e">
        <f t="shared" si="3"/>
        <v>#REF!</v>
      </c>
      <c r="F20" s="6" t="e">
        <f t="shared" si="3"/>
        <v>#REF!</v>
      </c>
      <c r="G20" s="6" t="e">
        <f t="shared" si="3"/>
        <v>#REF!</v>
      </c>
      <c r="H20" s="6" t="e">
        <f t="shared" si="3"/>
        <v>#REF!</v>
      </c>
      <c r="I20" s="6" t="e">
        <f t="shared" si="3"/>
        <v>#REF!</v>
      </c>
      <c r="J20" s="6" t="e">
        <f t="shared" si="3"/>
        <v>#REF!</v>
      </c>
      <c r="K20" s="6" t="e">
        <f t="shared" si="3"/>
        <v>#REF!</v>
      </c>
    </row>
    <row r="21" spans="1:11" s="6" customFormat="1" ht="12.75">
      <c r="A21" s="6" t="s">
        <v>5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</row>
    <row r="22" spans="1:11" s="7" customFormat="1" ht="12.75">
      <c r="A22" s="7" t="s">
        <v>8</v>
      </c>
      <c r="B22" s="7" t="e">
        <f>(B21-B20)/B20</f>
        <v>#REF!</v>
      </c>
      <c r="C22" s="7" t="e">
        <f aca="true" t="shared" si="4" ref="C22:K22">(C21-C20)/C20</f>
        <v>#REF!</v>
      </c>
      <c r="D22" s="7" t="e">
        <f t="shared" si="4"/>
        <v>#REF!</v>
      </c>
      <c r="E22" s="7" t="e">
        <f t="shared" si="4"/>
        <v>#REF!</v>
      </c>
      <c r="F22" s="7" t="e">
        <f t="shared" si="4"/>
        <v>#REF!</v>
      </c>
      <c r="G22" s="7" t="e">
        <f t="shared" si="4"/>
        <v>#REF!</v>
      </c>
      <c r="H22" s="7" t="e">
        <f t="shared" si="4"/>
        <v>#REF!</v>
      </c>
      <c r="I22" s="7" t="e">
        <f t="shared" si="4"/>
        <v>#REF!</v>
      </c>
      <c r="J22" s="7" t="e">
        <f t="shared" si="4"/>
        <v>#REF!</v>
      </c>
      <c r="K22" s="7" t="e">
        <f t="shared" si="4"/>
        <v>#REF!</v>
      </c>
    </row>
    <row r="23" spans="1:11" s="3" customFormat="1" ht="12.75">
      <c r="A23" s="3" t="s">
        <v>9</v>
      </c>
      <c r="B23" s="8" t="e">
        <f>IF(B22&gt;=0,"Yes","No")</f>
        <v>#REF!</v>
      </c>
      <c r="C23" s="8" t="e">
        <f aca="true" t="shared" si="5" ref="C23:K23">IF(C22&gt;=0,"Yes","No")</f>
        <v>#REF!</v>
      </c>
      <c r="D23" s="8" t="e">
        <f t="shared" si="5"/>
        <v>#REF!</v>
      </c>
      <c r="E23" s="8" t="e">
        <f t="shared" si="5"/>
        <v>#REF!</v>
      </c>
      <c r="F23" s="8" t="e">
        <f t="shared" si="5"/>
        <v>#REF!</v>
      </c>
      <c r="G23" s="8" t="e">
        <f t="shared" si="5"/>
        <v>#REF!</v>
      </c>
      <c r="H23" s="8" t="e">
        <f t="shared" si="5"/>
        <v>#REF!</v>
      </c>
      <c r="I23" s="8" t="e">
        <f t="shared" si="5"/>
        <v>#REF!</v>
      </c>
      <c r="J23" s="8" t="e">
        <f t="shared" si="5"/>
        <v>#REF!</v>
      </c>
      <c r="K23" s="8" t="e">
        <f t="shared" si="5"/>
        <v>#REF!</v>
      </c>
    </row>
    <row r="24" s="3" customFormat="1" ht="6" customHeight="1"/>
    <row r="25" spans="1:11" s="6" customFormat="1" ht="12.75">
      <c r="A25" s="6" t="s">
        <v>6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</row>
    <row r="26" spans="1:11" s="6" customFormat="1" ht="12.75">
      <c r="A26" s="6" t="s">
        <v>7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</row>
    <row r="27" spans="1:11" s="7" customFormat="1" ht="12.75">
      <c r="A27" s="7" t="s">
        <v>8</v>
      </c>
      <c r="B27" s="7" t="e">
        <f>(B26-B25)/B25</f>
        <v>#REF!</v>
      </c>
      <c r="C27" s="7" t="e">
        <f aca="true" t="shared" si="6" ref="C27:K27">(C26-C25)/C25</f>
        <v>#REF!</v>
      </c>
      <c r="D27" s="7" t="e">
        <f t="shared" si="6"/>
        <v>#REF!</v>
      </c>
      <c r="E27" s="7" t="e">
        <f t="shared" si="6"/>
        <v>#REF!</v>
      </c>
      <c r="F27" s="7" t="e">
        <f t="shared" si="6"/>
        <v>#REF!</v>
      </c>
      <c r="G27" s="7" t="e">
        <f t="shared" si="6"/>
        <v>#REF!</v>
      </c>
      <c r="H27" s="7" t="e">
        <f t="shared" si="6"/>
        <v>#REF!</v>
      </c>
      <c r="I27" s="7" t="e">
        <f t="shared" si="6"/>
        <v>#REF!</v>
      </c>
      <c r="J27" s="7" t="e">
        <f t="shared" si="6"/>
        <v>#REF!</v>
      </c>
      <c r="K27" s="7" t="e">
        <f t="shared" si="6"/>
        <v>#REF!</v>
      </c>
    </row>
    <row r="28" spans="1:11" s="3" customFormat="1" ht="12.75">
      <c r="A28" s="3" t="s">
        <v>9</v>
      </c>
      <c r="B28" s="8" t="e">
        <f>IF(B27&gt;=0,"Yes","No")</f>
        <v>#REF!</v>
      </c>
      <c r="C28" s="8" t="e">
        <f aca="true" t="shared" si="7" ref="C28:K28">IF(C27&gt;=0,"Yes","No")</f>
        <v>#REF!</v>
      </c>
      <c r="D28" s="8" t="e">
        <f t="shared" si="7"/>
        <v>#REF!</v>
      </c>
      <c r="E28" s="8" t="e">
        <f t="shared" si="7"/>
        <v>#REF!</v>
      </c>
      <c r="F28" s="8" t="e">
        <f t="shared" si="7"/>
        <v>#REF!</v>
      </c>
      <c r="G28" s="8" t="e">
        <f t="shared" si="7"/>
        <v>#REF!</v>
      </c>
      <c r="H28" s="8" t="e">
        <f t="shared" si="7"/>
        <v>#REF!</v>
      </c>
      <c r="I28" s="8" t="e">
        <f t="shared" si="7"/>
        <v>#REF!</v>
      </c>
      <c r="J28" s="8" t="e">
        <f t="shared" si="7"/>
        <v>#REF!</v>
      </c>
      <c r="K28" s="8" t="e">
        <f t="shared" si="7"/>
        <v>#REF!</v>
      </c>
    </row>
    <row r="29" s="3" customFormat="1" ht="6" customHeight="1"/>
    <row r="30" spans="1:11" s="6" customFormat="1" ht="12.75">
      <c r="A30" s="6" t="s">
        <v>28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6" t="e">
        <f>#REF!</f>
        <v>#REF!</v>
      </c>
      <c r="K30" s="6" t="e">
        <f>#REF!</f>
        <v>#REF!</v>
      </c>
    </row>
    <row r="31" spans="1:11" s="6" customFormat="1" ht="12.75">
      <c r="A31" s="6" t="s">
        <v>29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 t="e">
        <f>#REF!</f>
        <v>#REF!</v>
      </c>
      <c r="F31" s="6" t="e">
        <f>#REF!</f>
        <v>#REF!</v>
      </c>
      <c r="G31" s="6" t="e">
        <f>#REF!</f>
        <v>#REF!</v>
      </c>
      <c r="H31" s="6" t="e">
        <f>#REF!</f>
        <v>#REF!</v>
      </c>
      <c r="I31" s="6" t="e">
        <f>#REF!</f>
        <v>#REF!</v>
      </c>
      <c r="J31" s="6" t="e">
        <f>#REF!</f>
        <v>#REF!</v>
      </c>
      <c r="K31" s="6" t="e">
        <f>#REF!</f>
        <v>#REF!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 t="e">
        <f>B31/B30</f>
        <v>#REF!</v>
      </c>
      <c r="C36" s="7" t="e">
        <f aca="true" t="shared" si="8" ref="C36:K36">C31/C30</f>
        <v>#REF!</v>
      </c>
      <c r="D36" s="7" t="e">
        <f t="shared" si="8"/>
        <v>#REF!</v>
      </c>
      <c r="E36" s="7" t="e">
        <f t="shared" si="8"/>
        <v>#REF!</v>
      </c>
      <c r="F36" s="7" t="e">
        <f t="shared" si="8"/>
        <v>#REF!</v>
      </c>
      <c r="G36" s="7" t="e">
        <f t="shared" si="8"/>
        <v>#REF!</v>
      </c>
      <c r="H36" s="7" t="e">
        <f t="shared" si="8"/>
        <v>#REF!</v>
      </c>
      <c r="I36" s="7" t="e">
        <f t="shared" si="8"/>
        <v>#REF!</v>
      </c>
      <c r="J36" s="7" t="e">
        <f t="shared" si="8"/>
        <v>#REF!</v>
      </c>
      <c r="K36" s="7" t="e">
        <f t="shared" si="8"/>
        <v>#REF!</v>
      </c>
    </row>
    <row r="37" spans="1:11" s="7" customFormat="1" ht="12.75">
      <c r="A37" s="7" t="s">
        <v>8</v>
      </c>
      <c r="B37" s="7" t="e">
        <f>B36/0.9-1</f>
        <v>#REF!</v>
      </c>
      <c r="C37" s="7" t="e">
        <f aca="true" t="shared" si="9" ref="C37:K37">C36/0.9-1</f>
        <v>#REF!</v>
      </c>
      <c r="D37" s="7" t="e">
        <f t="shared" si="9"/>
        <v>#REF!</v>
      </c>
      <c r="E37" s="7" t="e">
        <f t="shared" si="9"/>
        <v>#REF!</v>
      </c>
      <c r="F37" s="7" t="e">
        <f t="shared" si="9"/>
        <v>#REF!</v>
      </c>
      <c r="G37" s="7" t="e">
        <f t="shared" si="9"/>
        <v>#REF!</v>
      </c>
      <c r="H37" s="7" t="e">
        <f t="shared" si="9"/>
        <v>#REF!</v>
      </c>
      <c r="I37" s="7" t="e">
        <f t="shared" si="9"/>
        <v>#REF!</v>
      </c>
      <c r="J37" s="7" t="e">
        <f t="shared" si="9"/>
        <v>#REF!</v>
      </c>
      <c r="K37" s="7" t="e">
        <f t="shared" si="9"/>
        <v>#REF!</v>
      </c>
    </row>
    <row r="38" spans="1:11" s="3" customFormat="1" ht="12.75">
      <c r="A38" s="3" t="s">
        <v>9</v>
      </c>
      <c r="B38" s="8" t="e">
        <f>IF(B31&gt;=B30*0.9,"Yes","No")</f>
        <v>#REF!</v>
      </c>
      <c r="C38" s="8" t="e">
        <f aca="true" t="shared" si="10" ref="C38:K38">IF(C31&gt;=C30*0.9,"Yes","No")</f>
        <v>#REF!</v>
      </c>
      <c r="D38" s="8" t="e">
        <f t="shared" si="10"/>
        <v>#REF!</v>
      </c>
      <c r="E38" s="8" t="e">
        <f t="shared" si="10"/>
        <v>#REF!</v>
      </c>
      <c r="F38" s="8" t="e">
        <f t="shared" si="10"/>
        <v>#REF!</v>
      </c>
      <c r="G38" s="8" t="e">
        <f t="shared" si="10"/>
        <v>#REF!</v>
      </c>
      <c r="H38" s="8" t="e">
        <f t="shared" si="10"/>
        <v>#REF!</v>
      </c>
      <c r="I38" s="8" t="e">
        <f t="shared" si="10"/>
        <v>#REF!</v>
      </c>
      <c r="J38" s="8" t="e">
        <f t="shared" si="10"/>
        <v>#REF!</v>
      </c>
      <c r="K38" s="8" t="e">
        <f t="shared" si="10"/>
        <v>#REF!</v>
      </c>
    </row>
    <row r="39" s="3" customFormat="1" ht="6" customHeight="1"/>
    <row r="40" spans="1:11" s="7" customFormat="1" ht="12.75">
      <c r="A40" s="7" t="s">
        <v>13</v>
      </c>
      <c r="B40" s="7" t="e">
        <f>(B31*2)/B20</f>
        <v>#REF!</v>
      </c>
      <c r="C40" s="7" t="e">
        <f aca="true" t="shared" si="11" ref="C40:K40">(C31*2)/C20</f>
        <v>#REF!</v>
      </c>
      <c r="D40" s="7" t="e">
        <f t="shared" si="11"/>
        <v>#REF!</v>
      </c>
      <c r="E40" s="7" t="e">
        <f t="shared" si="11"/>
        <v>#REF!</v>
      </c>
      <c r="F40" s="7" t="e">
        <f t="shared" si="11"/>
        <v>#REF!</v>
      </c>
      <c r="G40" s="7" t="e">
        <f t="shared" si="11"/>
        <v>#REF!</v>
      </c>
      <c r="H40" s="7" t="e">
        <f t="shared" si="11"/>
        <v>#REF!</v>
      </c>
      <c r="I40" s="7" t="e">
        <f t="shared" si="11"/>
        <v>#REF!</v>
      </c>
      <c r="J40" s="7" t="e">
        <f t="shared" si="11"/>
        <v>#REF!</v>
      </c>
      <c r="K40" s="7" t="e">
        <f t="shared" si="11"/>
        <v>#REF!</v>
      </c>
    </row>
    <row r="41" spans="1:11" s="7" customFormat="1" ht="12.75">
      <c r="A41" s="7" t="s">
        <v>8</v>
      </c>
      <c r="B41" s="7" t="e">
        <f>B40/0.95-1</f>
        <v>#REF!</v>
      </c>
      <c r="C41" s="7" t="e">
        <f aca="true" t="shared" si="12" ref="C41:K41">C40/0.95-1</f>
        <v>#REF!</v>
      </c>
      <c r="D41" s="7" t="e">
        <f t="shared" si="12"/>
        <v>#REF!</v>
      </c>
      <c r="E41" s="7" t="e">
        <f t="shared" si="12"/>
        <v>#REF!</v>
      </c>
      <c r="F41" s="7" t="e">
        <f t="shared" si="12"/>
        <v>#REF!</v>
      </c>
      <c r="G41" s="7" t="e">
        <f t="shared" si="12"/>
        <v>#REF!</v>
      </c>
      <c r="H41" s="7" t="e">
        <f t="shared" si="12"/>
        <v>#REF!</v>
      </c>
      <c r="I41" s="7" t="e">
        <f t="shared" si="12"/>
        <v>#REF!</v>
      </c>
      <c r="J41" s="7" t="e">
        <f t="shared" si="12"/>
        <v>#REF!</v>
      </c>
      <c r="K41" s="7" t="e">
        <f t="shared" si="12"/>
        <v>#REF!</v>
      </c>
    </row>
    <row r="42" spans="1:11" s="3" customFormat="1" ht="12.75">
      <c r="A42" s="3" t="s">
        <v>9</v>
      </c>
      <c r="B42" s="8" t="e">
        <f>IF(B31&gt;=0,"Yes","No")</f>
        <v>#REF!</v>
      </c>
      <c r="C42" s="8" t="e">
        <f aca="true" t="shared" si="13" ref="C42:K42">IF(C31&gt;=0,"Yes","No")</f>
        <v>#REF!</v>
      </c>
      <c r="D42" s="8" t="e">
        <f t="shared" si="13"/>
        <v>#REF!</v>
      </c>
      <c r="E42" s="8" t="e">
        <f t="shared" si="13"/>
        <v>#REF!</v>
      </c>
      <c r="F42" s="8" t="e">
        <f t="shared" si="13"/>
        <v>#REF!</v>
      </c>
      <c r="G42" s="8" t="e">
        <f t="shared" si="13"/>
        <v>#REF!</v>
      </c>
      <c r="H42" s="8" t="e">
        <f t="shared" si="13"/>
        <v>#REF!</v>
      </c>
      <c r="I42" s="8" t="e">
        <f t="shared" si="13"/>
        <v>#REF!</v>
      </c>
      <c r="J42" s="8" t="e">
        <f t="shared" si="13"/>
        <v>#REF!</v>
      </c>
      <c r="K42" s="8" t="e">
        <f t="shared" si="13"/>
        <v>#REF!</v>
      </c>
    </row>
    <row r="44" spans="1:11" s="9" customFormat="1" ht="12.75">
      <c r="A44" s="9" t="s">
        <v>30</v>
      </c>
      <c r="B44" s="9" t="e">
        <f>#REF!</f>
        <v>#REF!</v>
      </c>
      <c r="C44" s="9" t="e">
        <f>#REF!</f>
        <v>#REF!</v>
      </c>
      <c r="D44" s="9" t="e">
        <f>#REF!</f>
        <v>#REF!</v>
      </c>
      <c r="E44" s="9" t="e">
        <f>#REF!</f>
        <v>#REF!</v>
      </c>
      <c r="F44" s="9" t="e">
        <f>#REF!</f>
        <v>#REF!</v>
      </c>
      <c r="G44" s="9" t="e">
        <f>#REF!</f>
        <v>#REF!</v>
      </c>
      <c r="H44" s="9" t="e">
        <f>#REF!</f>
        <v>#REF!</v>
      </c>
      <c r="I44" s="9" t="e">
        <f>#REF!</f>
        <v>#REF!</v>
      </c>
      <c r="J44" s="9" t="e">
        <f>#REF!</f>
        <v>#REF!</v>
      </c>
      <c r="K44" s="9" t="e">
        <f>#REF!</f>
        <v>#REF!</v>
      </c>
    </row>
    <row r="45" spans="1:11" s="9" customFormat="1" ht="12.75">
      <c r="A45" s="9" t="s">
        <v>31</v>
      </c>
      <c r="B45" s="6" t="e">
        <f>B11/B44</f>
        <v>#REF!</v>
      </c>
      <c r="C45" s="6" t="e">
        <f aca="true" t="shared" si="14" ref="C45:K45">C11/C44</f>
        <v>#REF!</v>
      </c>
      <c r="D45" s="6" t="e">
        <f t="shared" si="14"/>
        <v>#REF!</v>
      </c>
      <c r="E45" s="6" t="e">
        <f t="shared" si="14"/>
        <v>#REF!</v>
      </c>
      <c r="F45" s="6" t="e">
        <f t="shared" si="14"/>
        <v>#REF!</v>
      </c>
      <c r="G45" s="6" t="e">
        <f t="shared" si="14"/>
        <v>#REF!</v>
      </c>
      <c r="H45" s="6" t="e">
        <f t="shared" si="14"/>
        <v>#REF!</v>
      </c>
      <c r="I45" s="6" t="e">
        <f t="shared" si="14"/>
        <v>#REF!</v>
      </c>
      <c r="J45" s="6" t="e">
        <f t="shared" si="14"/>
        <v>#REF!</v>
      </c>
      <c r="K45" s="6" t="e">
        <f t="shared" si="14"/>
        <v>#REF!</v>
      </c>
    </row>
    <row r="46" spans="1:11" s="9" customFormat="1" ht="12.75">
      <c r="A46" s="9" t="s">
        <v>32</v>
      </c>
      <c r="B46" s="6" t="e">
        <f>B15/B44</f>
        <v>#REF!</v>
      </c>
      <c r="C46" s="6" t="e">
        <f aca="true" t="shared" si="15" ref="C46:K46">C15/C44</f>
        <v>#REF!</v>
      </c>
      <c r="D46" s="6" t="e">
        <f t="shared" si="15"/>
        <v>#REF!</v>
      </c>
      <c r="E46" s="6" t="e">
        <f t="shared" si="15"/>
        <v>#REF!</v>
      </c>
      <c r="F46" s="6" t="e">
        <f t="shared" si="15"/>
        <v>#REF!</v>
      </c>
      <c r="G46" s="6" t="e">
        <f t="shared" si="15"/>
        <v>#REF!</v>
      </c>
      <c r="H46" s="6" t="e">
        <f t="shared" si="15"/>
        <v>#REF!</v>
      </c>
      <c r="I46" s="6" t="e">
        <f t="shared" si="15"/>
        <v>#REF!</v>
      </c>
      <c r="J46" s="6" t="e">
        <f t="shared" si="15"/>
        <v>#REF!</v>
      </c>
      <c r="K46" s="6" t="e">
        <f t="shared" si="15"/>
        <v>#REF!</v>
      </c>
    </row>
    <row r="47" spans="1:11" s="9" customFormat="1" ht="12.75">
      <c r="A47" s="9" t="s">
        <v>33</v>
      </c>
      <c r="B47" s="6" t="e">
        <f>B21/B44</f>
        <v>#REF!</v>
      </c>
      <c r="C47" s="6" t="e">
        <f aca="true" t="shared" si="16" ref="C47:K47">C21/C44</f>
        <v>#REF!</v>
      </c>
      <c r="D47" s="6" t="e">
        <f t="shared" si="16"/>
        <v>#REF!</v>
      </c>
      <c r="E47" s="6" t="e">
        <f t="shared" si="16"/>
        <v>#REF!</v>
      </c>
      <c r="F47" s="6" t="e">
        <f t="shared" si="16"/>
        <v>#REF!</v>
      </c>
      <c r="G47" s="6" t="e">
        <f t="shared" si="16"/>
        <v>#REF!</v>
      </c>
      <c r="H47" s="6" t="e">
        <f t="shared" si="16"/>
        <v>#REF!</v>
      </c>
      <c r="I47" s="6" t="e">
        <f t="shared" si="16"/>
        <v>#REF!</v>
      </c>
      <c r="J47" s="6" t="e">
        <f t="shared" si="16"/>
        <v>#REF!</v>
      </c>
      <c r="K47" s="6" t="e">
        <f t="shared" si="16"/>
        <v>#REF!</v>
      </c>
    </row>
  </sheetData>
  <sheetProtection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6">
      <selection activeCell="D30" sqref="D30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2" width="11.140625" style="2" bestFit="1" customWidth="1"/>
    <col min="13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66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 t="e">
        <f>#REF!</f>
        <v>#REF!</v>
      </c>
      <c r="C11" s="6" t="e">
        <f>#REF!</f>
        <v>#REF!</v>
      </c>
      <c r="D11" s="6" t="e">
        <f>#REF!</f>
        <v>#REF!</v>
      </c>
      <c r="E11" s="6" t="e">
        <f>#REF!</f>
        <v>#REF!</v>
      </c>
      <c r="F11" s="6" t="e">
        <f>#REF!</f>
        <v>#REF!</v>
      </c>
      <c r="G11" s="6" t="e">
        <f>#REF!</f>
        <v>#REF!</v>
      </c>
      <c r="H11" s="6" t="e">
        <f>#REF!</f>
        <v>#REF!</v>
      </c>
      <c r="I11" s="6" t="e">
        <f>#REF!</f>
        <v>#REF!</v>
      </c>
      <c r="J11" s="6" t="e">
        <f>#REF!</f>
        <v>#REF!</v>
      </c>
      <c r="K11" s="6" t="e">
        <f>#REF!</f>
        <v>#REF!</v>
      </c>
    </row>
    <row r="12" s="3" customFormat="1" ht="6" customHeight="1"/>
    <row r="13" spans="1:11" s="3" customFormat="1" ht="12.75">
      <c r="A13" s="3" t="s">
        <v>26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3" t="e">
        <f>#REF!</f>
        <v>#REF!</v>
      </c>
      <c r="F13" s="3" t="e">
        <f>#REF!</f>
        <v>#REF!</v>
      </c>
      <c r="G13" s="3" t="e">
        <f>#REF!</f>
        <v>#REF!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</row>
    <row r="14" spans="1:11" s="6" customFormat="1" ht="12.75">
      <c r="A14" s="6" t="s">
        <v>2</v>
      </c>
      <c r="B14" s="6" t="e">
        <f>B11/100*B13</f>
        <v>#REF!</v>
      </c>
      <c r="C14" s="6" t="e">
        <f aca="true" t="shared" si="0" ref="C14:K14">C11/100*C13</f>
        <v>#REF!</v>
      </c>
      <c r="D14" s="6" t="e">
        <f t="shared" si="0"/>
        <v>#REF!</v>
      </c>
      <c r="E14" s="6" t="e">
        <f t="shared" si="0"/>
        <v>#REF!</v>
      </c>
      <c r="F14" s="6" t="e">
        <f t="shared" si="0"/>
        <v>#REF!</v>
      </c>
      <c r="G14" s="6" t="e">
        <f t="shared" si="0"/>
        <v>#REF!</v>
      </c>
      <c r="H14" s="6" t="e">
        <f t="shared" si="0"/>
        <v>#REF!</v>
      </c>
      <c r="I14" s="6" t="e">
        <f t="shared" si="0"/>
        <v>#REF!</v>
      </c>
      <c r="J14" s="6" t="e">
        <f t="shared" si="0"/>
        <v>#REF!</v>
      </c>
      <c r="K14" s="6" t="e">
        <f t="shared" si="0"/>
        <v>#REF!</v>
      </c>
    </row>
    <row r="15" spans="1:11" s="6" customFormat="1" ht="12.75">
      <c r="A15" s="6" t="s">
        <v>3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</row>
    <row r="16" spans="1:11" s="7" customFormat="1" ht="12.75">
      <c r="A16" s="7" t="s">
        <v>8</v>
      </c>
      <c r="B16" s="7" t="e">
        <f>(B15-B14)/B14</f>
        <v>#REF!</v>
      </c>
      <c r="C16" s="7" t="e">
        <f aca="true" t="shared" si="1" ref="C16:K16">(C15-C14)/C14</f>
        <v>#REF!</v>
      </c>
      <c r="D16" s="7" t="e">
        <f t="shared" si="1"/>
        <v>#REF!</v>
      </c>
      <c r="E16" s="7" t="e">
        <f t="shared" si="1"/>
        <v>#REF!</v>
      </c>
      <c r="F16" s="7" t="e">
        <f t="shared" si="1"/>
        <v>#REF!</v>
      </c>
      <c r="G16" s="7" t="e">
        <f t="shared" si="1"/>
        <v>#REF!</v>
      </c>
      <c r="H16" s="7" t="e">
        <f t="shared" si="1"/>
        <v>#REF!</v>
      </c>
      <c r="I16" s="7" t="e">
        <f t="shared" si="1"/>
        <v>#REF!</v>
      </c>
      <c r="J16" s="7" t="e">
        <f t="shared" si="1"/>
        <v>#REF!</v>
      </c>
      <c r="K16" s="7" t="e">
        <f t="shared" si="1"/>
        <v>#REF!</v>
      </c>
    </row>
    <row r="17" spans="1:11" s="3" customFormat="1" ht="12.75">
      <c r="A17" s="3" t="s">
        <v>9</v>
      </c>
      <c r="B17" s="8" t="e">
        <f>IF(B16&gt;=0,"Yes","No")</f>
        <v>#REF!</v>
      </c>
      <c r="C17" s="8" t="e">
        <f aca="true" t="shared" si="2" ref="C17:K17">IF(C16&gt;=0,"Yes","No")</f>
        <v>#REF!</v>
      </c>
      <c r="D17" s="8" t="e">
        <f t="shared" si="2"/>
        <v>#REF!</v>
      </c>
      <c r="E17" s="8" t="e">
        <f t="shared" si="2"/>
        <v>#REF!</v>
      </c>
      <c r="F17" s="8" t="e">
        <f t="shared" si="2"/>
        <v>#REF!</v>
      </c>
      <c r="G17" s="8" t="e">
        <f t="shared" si="2"/>
        <v>#REF!</v>
      </c>
      <c r="H17" s="8" t="e">
        <f t="shared" si="2"/>
        <v>#REF!</v>
      </c>
      <c r="I17" s="8" t="e">
        <f t="shared" si="2"/>
        <v>#REF!</v>
      </c>
      <c r="J17" s="8" t="e">
        <f t="shared" si="2"/>
        <v>#REF!</v>
      </c>
      <c r="K17" s="8" t="e">
        <f t="shared" si="2"/>
        <v>#REF!</v>
      </c>
    </row>
    <row r="18" s="3" customFormat="1" ht="6" customHeight="1"/>
    <row r="19" spans="1:11" s="3" customFormat="1" ht="12.75">
      <c r="A19" s="3" t="s">
        <v>27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3" t="e">
        <f>#REF!</f>
        <v>#REF!</v>
      </c>
      <c r="F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J19" s="3" t="e">
        <f>#REF!</f>
        <v>#REF!</v>
      </c>
      <c r="K19" s="3" t="e">
        <f>#REF!</f>
        <v>#REF!</v>
      </c>
    </row>
    <row r="20" spans="1:11" s="6" customFormat="1" ht="12.75">
      <c r="A20" s="6" t="s">
        <v>4</v>
      </c>
      <c r="B20" s="6" t="e">
        <f>B11/100*B19</f>
        <v>#REF!</v>
      </c>
      <c r="C20" s="6" t="e">
        <f aca="true" t="shared" si="3" ref="C20:K20">C11/100*C19</f>
        <v>#REF!</v>
      </c>
      <c r="D20" s="6" t="e">
        <f t="shared" si="3"/>
        <v>#REF!</v>
      </c>
      <c r="E20" s="6" t="e">
        <f t="shared" si="3"/>
        <v>#REF!</v>
      </c>
      <c r="F20" s="6" t="e">
        <f t="shared" si="3"/>
        <v>#REF!</v>
      </c>
      <c r="G20" s="6" t="e">
        <f t="shared" si="3"/>
        <v>#REF!</v>
      </c>
      <c r="H20" s="6" t="e">
        <f t="shared" si="3"/>
        <v>#REF!</v>
      </c>
      <c r="I20" s="6" t="e">
        <f t="shared" si="3"/>
        <v>#REF!</v>
      </c>
      <c r="J20" s="6" t="e">
        <f t="shared" si="3"/>
        <v>#REF!</v>
      </c>
      <c r="K20" s="6" t="e">
        <f t="shared" si="3"/>
        <v>#REF!</v>
      </c>
    </row>
    <row r="21" spans="1:11" s="6" customFormat="1" ht="12.75">
      <c r="A21" s="6" t="s">
        <v>5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</row>
    <row r="22" spans="1:11" s="7" customFormat="1" ht="12.75">
      <c r="A22" s="7" t="s">
        <v>8</v>
      </c>
      <c r="B22" s="7" t="e">
        <f>(B21-B20)/B20</f>
        <v>#REF!</v>
      </c>
      <c r="C22" s="7" t="e">
        <f aca="true" t="shared" si="4" ref="C22:K22">(C21-C20)/C20</f>
        <v>#REF!</v>
      </c>
      <c r="D22" s="7" t="e">
        <f t="shared" si="4"/>
        <v>#REF!</v>
      </c>
      <c r="E22" s="7" t="e">
        <f t="shared" si="4"/>
        <v>#REF!</v>
      </c>
      <c r="F22" s="7" t="e">
        <f t="shared" si="4"/>
        <v>#REF!</v>
      </c>
      <c r="G22" s="7" t="e">
        <f t="shared" si="4"/>
        <v>#REF!</v>
      </c>
      <c r="H22" s="7" t="e">
        <f t="shared" si="4"/>
        <v>#REF!</v>
      </c>
      <c r="I22" s="7" t="e">
        <f t="shared" si="4"/>
        <v>#REF!</v>
      </c>
      <c r="J22" s="7" t="e">
        <f t="shared" si="4"/>
        <v>#REF!</v>
      </c>
      <c r="K22" s="7" t="e">
        <f t="shared" si="4"/>
        <v>#REF!</v>
      </c>
    </row>
    <row r="23" spans="1:11" s="3" customFormat="1" ht="12.75">
      <c r="A23" s="3" t="s">
        <v>9</v>
      </c>
      <c r="B23" s="8" t="e">
        <f>IF(B22&gt;=0,"Yes","No")</f>
        <v>#REF!</v>
      </c>
      <c r="C23" s="8" t="e">
        <f aca="true" t="shared" si="5" ref="C23:K23">IF(C22&gt;=0,"Yes","No")</f>
        <v>#REF!</v>
      </c>
      <c r="D23" s="8" t="e">
        <f t="shared" si="5"/>
        <v>#REF!</v>
      </c>
      <c r="E23" s="8" t="e">
        <f t="shared" si="5"/>
        <v>#REF!</v>
      </c>
      <c r="F23" s="8" t="e">
        <f t="shared" si="5"/>
        <v>#REF!</v>
      </c>
      <c r="G23" s="8" t="e">
        <f t="shared" si="5"/>
        <v>#REF!</v>
      </c>
      <c r="H23" s="8" t="e">
        <f t="shared" si="5"/>
        <v>#REF!</v>
      </c>
      <c r="I23" s="8" t="e">
        <f t="shared" si="5"/>
        <v>#REF!</v>
      </c>
      <c r="J23" s="8" t="e">
        <f t="shared" si="5"/>
        <v>#REF!</v>
      </c>
      <c r="K23" s="8" t="e">
        <f t="shared" si="5"/>
        <v>#REF!</v>
      </c>
    </row>
    <row r="24" s="3" customFormat="1" ht="6" customHeight="1"/>
    <row r="25" spans="1:11" s="6" customFormat="1" ht="12.75">
      <c r="A25" s="6" t="s">
        <v>6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</row>
    <row r="26" spans="1:11" s="6" customFormat="1" ht="12.75">
      <c r="A26" s="6" t="s">
        <v>7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</row>
    <row r="27" spans="1:11" s="7" customFormat="1" ht="12.75">
      <c r="A27" s="7" t="s">
        <v>8</v>
      </c>
      <c r="B27" s="7" t="e">
        <f>(B26-B25)/B25</f>
        <v>#REF!</v>
      </c>
      <c r="C27" s="7" t="e">
        <f aca="true" t="shared" si="6" ref="C27:K27">(C26-C25)/C25</f>
        <v>#REF!</v>
      </c>
      <c r="D27" s="7" t="e">
        <f t="shared" si="6"/>
        <v>#REF!</v>
      </c>
      <c r="E27" s="7" t="e">
        <f t="shared" si="6"/>
        <v>#REF!</v>
      </c>
      <c r="F27" s="7" t="e">
        <f t="shared" si="6"/>
        <v>#REF!</v>
      </c>
      <c r="G27" s="7" t="e">
        <f t="shared" si="6"/>
        <v>#REF!</v>
      </c>
      <c r="H27" s="7" t="e">
        <f t="shared" si="6"/>
        <v>#REF!</v>
      </c>
      <c r="I27" s="7" t="e">
        <f t="shared" si="6"/>
        <v>#REF!</v>
      </c>
      <c r="J27" s="7" t="e">
        <f t="shared" si="6"/>
        <v>#REF!</v>
      </c>
      <c r="K27" s="7" t="e">
        <f t="shared" si="6"/>
        <v>#REF!</v>
      </c>
    </row>
    <row r="28" spans="1:11" s="3" customFormat="1" ht="12.75">
      <c r="A28" s="3" t="s">
        <v>9</v>
      </c>
      <c r="B28" s="8" t="e">
        <f>IF(B27&gt;=0,"Yes","No")</f>
        <v>#REF!</v>
      </c>
      <c r="C28" s="8" t="e">
        <f aca="true" t="shared" si="7" ref="C28:K28">IF(C27&gt;=0,"Yes","No")</f>
        <v>#REF!</v>
      </c>
      <c r="D28" s="8" t="e">
        <f t="shared" si="7"/>
        <v>#REF!</v>
      </c>
      <c r="E28" s="8" t="e">
        <f t="shared" si="7"/>
        <v>#REF!</v>
      </c>
      <c r="F28" s="8" t="e">
        <f t="shared" si="7"/>
        <v>#REF!</v>
      </c>
      <c r="G28" s="8" t="e">
        <f t="shared" si="7"/>
        <v>#REF!</v>
      </c>
      <c r="H28" s="8" t="e">
        <f t="shared" si="7"/>
        <v>#REF!</v>
      </c>
      <c r="I28" s="8" t="e">
        <f t="shared" si="7"/>
        <v>#REF!</v>
      </c>
      <c r="J28" s="8" t="e">
        <f t="shared" si="7"/>
        <v>#REF!</v>
      </c>
      <c r="K28" s="8" t="e">
        <f t="shared" si="7"/>
        <v>#REF!</v>
      </c>
    </row>
    <row r="29" s="3" customFormat="1" ht="6" customHeight="1"/>
    <row r="30" spans="1:11" s="6" customFormat="1" ht="12.75">
      <c r="A30" s="6" t="s">
        <v>28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6" t="e">
        <f>#REF!</f>
        <v>#REF!</v>
      </c>
      <c r="K30" s="6" t="e">
        <f>#REF!</f>
        <v>#REF!</v>
      </c>
    </row>
    <row r="31" spans="1:11" s="6" customFormat="1" ht="12.75">
      <c r="A31" s="6" t="s">
        <v>29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 t="e">
        <f>#REF!</f>
        <v>#REF!</v>
      </c>
      <c r="F31" s="6" t="e">
        <f>#REF!</f>
        <v>#REF!</v>
      </c>
      <c r="G31" s="6" t="e">
        <f>#REF!</f>
        <v>#REF!</v>
      </c>
      <c r="H31" s="6" t="e">
        <f>#REF!</f>
        <v>#REF!</v>
      </c>
      <c r="I31" s="6" t="e">
        <f>#REF!</f>
        <v>#REF!</v>
      </c>
      <c r="J31" s="6" t="e">
        <f>#REF!</f>
        <v>#REF!</v>
      </c>
      <c r="K31" s="6" t="e">
        <f>#REF!</f>
        <v>#REF!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 t="e">
        <f>B31/B30</f>
        <v>#REF!</v>
      </c>
      <c r="C36" s="7" t="e">
        <f aca="true" t="shared" si="8" ref="C36:K36">C31/C30</f>
        <v>#REF!</v>
      </c>
      <c r="D36" s="7" t="e">
        <f t="shared" si="8"/>
        <v>#REF!</v>
      </c>
      <c r="E36" s="7" t="e">
        <f t="shared" si="8"/>
        <v>#REF!</v>
      </c>
      <c r="F36" s="7" t="e">
        <f t="shared" si="8"/>
        <v>#REF!</v>
      </c>
      <c r="G36" s="7" t="e">
        <f t="shared" si="8"/>
        <v>#REF!</v>
      </c>
      <c r="H36" s="7" t="e">
        <f t="shared" si="8"/>
        <v>#REF!</v>
      </c>
      <c r="I36" s="7" t="e">
        <f t="shared" si="8"/>
        <v>#REF!</v>
      </c>
      <c r="J36" s="7" t="e">
        <f t="shared" si="8"/>
        <v>#REF!</v>
      </c>
      <c r="K36" s="7" t="e">
        <f t="shared" si="8"/>
        <v>#REF!</v>
      </c>
    </row>
    <row r="37" spans="1:11" s="7" customFormat="1" ht="12.75">
      <c r="A37" s="7" t="s">
        <v>8</v>
      </c>
      <c r="B37" s="7" t="e">
        <f>B36/0.9-1</f>
        <v>#REF!</v>
      </c>
      <c r="C37" s="7" t="e">
        <f aca="true" t="shared" si="9" ref="C37:K37">C36/0.9-1</f>
        <v>#REF!</v>
      </c>
      <c r="D37" s="7" t="e">
        <f t="shared" si="9"/>
        <v>#REF!</v>
      </c>
      <c r="E37" s="7" t="e">
        <f t="shared" si="9"/>
        <v>#REF!</v>
      </c>
      <c r="F37" s="7" t="e">
        <f t="shared" si="9"/>
        <v>#REF!</v>
      </c>
      <c r="G37" s="7" t="e">
        <f t="shared" si="9"/>
        <v>#REF!</v>
      </c>
      <c r="H37" s="7" t="e">
        <f t="shared" si="9"/>
        <v>#REF!</v>
      </c>
      <c r="I37" s="7" t="e">
        <f t="shared" si="9"/>
        <v>#REF!</v>
      </c>
      <c r="J37" s="7" t="e">
        <f t="shared" si="9"/>
        <v>#REF!</v>
      </c>
      <c r="K37" s="7" t="e">
        <f t="shared" si="9"/>
        <v>#REF!</v>
      </c>
    </row>
    <row r="38" spans="1:11" s="3" customFormat="1" ht="12.75">
      <c r="A38" s="3" t="s">
        <v>9</v>
      </c>
      <c r="B38" s="8" t="e">
        <f>IF(B31&gt;=B30*0.9,"Yes","No")</f>
        <v>#REF!</v>
      </c>
      <c r="C38" s="8" t="e">
        <f aca="true" t="shared" si="10" ref="C38:K38">IF(C31&gt;=C30*0.9,"Yes","No")</f>
        <v>#REF!</v>
      </c>
      <c r="D38" s="8" t="e">
        <f t="shared" si="10"/>
        <v>#REF!</v>
      </c>
      <c r="E38" s="8" t="e">
        <f t="shared" si="10"/>
        <v>#REF!</v>
      </c>
      <c r="F38" s="8" t="e">
        <f t="shared" si="10"/>
        <v>#REF!</v>
      </c>
      <c r="G38" s="8" t="e">
        <f t="shared" si="10"/>
        <v>#REF!</v>
      </c>
      <c r="H38" s="8" t="e">
        <f t="shared" si="10"/>
        <v>#REF!</v>
      </c>
      <c r="I38" s="8" t="e">
        <f t="shared" si="10"/>
        <v>#REF!</v>
      </c>
      <c r="J38" s="8" t="e">
        <f t="shared" si="10"/>
        <v>#REF!</v>
      </c>
      <c r="K38" s="8" t="e">
        <f t="shared" si="10"/>
        <v>#REF!</v>
      </c>
    </row>
    <row r="39" s="3" customFormat="1" ht="6" customHeight="1"/>
    <row r="40" spans="1:11" s="7" customFormat="1" ht="12.75">
      <c r="A40" s="7" t="s">
        <v>13</v>
      </c>
      <c r="B40" s="7" t="e">
        <f>(B31*2)/B20</f>
        <v>#REF!</v>
      </c>
      <c r="C40" s="7" t="e">
        <f aca="true" t="shared" si="11" ref="C40:K40">(C31*2)/C20</f>
        <v>#REF!</v>
      </c>
      <c r="D40" s="7" t="e">
        <f t="shared" si="11"/>
        <v>#REF!</v>
      </c>
      <c r="E40" s="7" t="e">
        <f t="shared" si="11"/>
        <v>#REF!</v>
      </c>
      <c r="F40" s="7" t="e">
        <f t="shared" si="11"/>
        <v>#REF!</v>
      </c>
      <c r="G40" s="7" t="e">
        <f t="shared" si="11"/>
        <v>#REF!</v>
      </c>
      <c r="H40" s="7" t="e">
        <f t="shared" si="11"/>
        <v>#REF!</v>
      </c>
      <c r="I40" s="7" t="e">
        <f t="shared" si="11"/>
        <v>#REF!</v>
      </c>
      <c r="J40" s="7" t="e">
        <f t="shared" si="11"/>
        <v>#REF!</v>
      </c>
      <c r="K40" s="7" t="e">
        <f t="shared" si="11"/>
        <v>#REF!</v>
      </c>
    </row>
    <row r="41" spans="1:11" s="7" customFormat="1" ht="12.75">
      <c r="A41" s="7" t="s">
        <v>8</v>
      </c>
      <c r="B41" s="7" t="e">
        <f>B40/0.95-1</f>
        <v>#REF!</v>
      </c>
      <c r="C41" s="7" t="e">
        <f aca="true" t="shared" si="12" ref="C41:K41">C40/0.95-1</f>
        <v>#REF!</v>
      </c>
      <c r="D41" s="7" t="e">
        <f t="shared" si="12"/>
        <v>#REF!</v>
      </c>
      <c r="E41" s="7" t="e">
        <f t="shared" si="12"/>
        <v>#REF!</v>
      </c>
      <c r="F41" s="7" t="e">
        <f t="shared" si="12"/>
        <v>#REF!</v>
      </c>
      <c r="G41" s="7" t="e">
        <f t="shared" si="12"/>
        <v>#REF!</v>
      </c>
      <c r="H41" s="7" t="e">
        <f t="shared" si="12"/>
        <v>#REF!</v>
      </c>
      <c r="I41" s="7" t="e">
        <f t="shared" si="12"/>
        <v>#REF!</v>
      </c>
      <c r="J41" s="7" t="e">
        <f t="shared" si="12"/>
        <v>#REF!</v>
      </c>
      <c r="K41" s="7" t="e">
        <f t="shared" si="12"/>
        <v>#REF!</v>
      </c>
    </row>
    <row r="42" spans="1:11" s="3" customFormat="1" ht="12.75">
      <c r="A42" s="3" t="s">
        <v>9</v>
      </c>
      <c r="B42" s="8" t="e">
        <f>IF(B31&gt;=0,"Yes","No")</f>
        <v>#REF!</v>
      </c>
      <c r="C42" s="8" t="e">
        <f aca="true" t="shared" si="13" ref="C42:K42">IF(C31&gt;=0,"Yes","No")</f>
        <v>#REF!</v>
      </c>
      <c r="D42" s="8" t="e">
        <f t="shared" si="13"/>
        <v>#REF!</v>
      </c>
      <c r="E42" s="8" t="e">
        <f t="shared" si="13"/>
        <v>#REF!</v>
      </c>
      <c r="F42" s="8" t="e">
        <f t="shared" si="13"/>
        <v>#REF!</v>
      </c>
      <c r="G42" s="8" t="e">
        <f t="shared" si="13"/>
        <v>#REF!</v>
      </c>
      <c r="H42" s="8" t="e">
        <f t="shared" si="13"/>
        <v>#REF!</v>
      </c>
      <c r="I42" s="8" t="e">
        <f t="shared" si="13"/>
        <v>#REF!</v>
      </c>
      <c r="J42" s="8" t="e">
        <f t="shared" si="13"/>
        <v>#REF!</v>
      </c>
      <c r="K42" s="8" t="e">
        <f t="shared" si="13"/>
        <v>#REF!</v>
      </c>
    </row>
    <row r="44" spans="1:11" s="9" customFormat="1" ht="12.75">
      <c r="A44" s="9" t="s">
        <v>30</v>
      </c>
      <c r="B44" s="9" t="e">
        <f>#REF!</f>
        <v>#REF!</v>
      </c>
      <c r="C44" s="9" t="e">
        <f>#REF!</f>
        <v>#REF!</v>
      </c>
      <c r="D44" s="9" t="e">
        <f>#REF!</f>
        <v>#REF!</v>
      </c>
      <c r="E44" s="9" t="e">
        <f>#REF!</f>
        <v>#REF!</v>
      </c>
      <c r="F44" s="9" t="e">
        <f>#REF!</f>
        <v>#REF!</v>
      </c>
      <c r="G44" s="9" t="e">
        <f>#REF!</f>
        <v>#REF!</v>
      </c>
      <c r="H44" s="9" t="e">
        <f>#REF!</f>
        <v>#REF!</v>
      </c>
      <c r="I44" s="9" t="e">
        <f>#REF!</f>
        <v>#REF!</v>
      </c>
      <c r="J44" s="9" t="e">
        <f>#REF!</f>
        <v>#REF!</v>
      </c>
      <c r="K44" s="9" t="e">
        <f>#REF!</f>
        <v>#REF!</v>
      </c>
    </row>
    <row r="45" spans="1:11" s="9" customFormat="1" ht="12.75">
      <c r="A45" s="9" t="s">
        <v>31</v>
      </c>
      <c r="B45" s="6" t="e">
        <f>B11/B44</f>
        <v>#REF!</v>
      </c>
      <c r="C45" s="6" t="e">
        <f aca="true" t="shared" si="14" ref="C45:K45">C11/C44</f>
        <v>#REF!</v>
      </c>
      <c r="D45" s="6" t="e">
        <f t="shared" si="14"/>
        <v>#REF!</v>
      </c>
      <c r="E45" s="6" t="e">
        <f t="shared" si="14"/>
        <v>#REF!</v>
      </c>
      <c r="F45" s="6" t="e">
        <f t="shared" si="14"/>
        <v>#REF!</v>
      </c>
      <c r="G45" s="6" t="e">
        <f t="shared" si="14"/>
        <v>#REF!</v>
      </c>
      <c r="H45" s="6" t="e">
        <f t="shared" si="14"/>
        <v>#REF!</v>
      </c>
      <c r="I45" s="6" t="e">
        <f t="shared" si="14"/>
        <v>#REF!</v>
      </c>
      <c r="J45" s="6" t="e">
        <f t="shared" si="14"/>
        <v>#REF!</v>
      </c>
      <c r="K45" s="6" t="e">
        <f t="shared" si="14"/>
        <v>#REF!</v>
      </c>
    </row>
    <row r="46" spans="1:11" s="9" customFormat="1" ht="12.75">
      <c r="A46" s="9" t="s">
        <v>32</v>
      </c>
      <c r="B46" s="6" t="e">
        <f>B15/B44</f>
        <v>#REF!</v>
      </c>
      <c r="C46" s="6" t="e">
        <f aca="true" t="shared" si="15" ref="C46:K46">C15/C44</f>
        <v>#REF!</v>
      </c>
      <c r="D46" s="6" t="e">
        <f t="shared" si="15"/>
        <v>#REF!</v>
      </c>
      <c r="E46" s="6" t="e">
        <f t="shared" si="15"/>
        <v>#REF!</v>
      </c>
      <c r="F46" s="6" t="e">
        <f t="shared" si="15"/>
        <v>#REF!</v>
      </c>
      <c r="G46" s="6" t="e">
        <f t="shared" si="15"/>
        <v>#REF!</v>
      </c>
      <c r="H46" s="6" t="e">
        <f t="shared" si="15"/>
        <v>#REF!</v>
      </c>
      <c r="I46" s="6" t="e">
        <f t="shared" si="15"/>
        <v>#REF!</v>
      </c>
      <c r="J46" s="6" t="e">
        <f t="shared" si="15"/>
        <v>#REF!</v>
      </c>
      <c r="K46" s="6" t="e">
        <f t="shared" si="15"/>
        <v>#REF!</v>
      </c>
    </row>
    <row r="47" spans="1:11" s="9" customFormat="1" ht="12.75">
      <c r="A47" s="9" t="s">
        <v>33</v>
      </c>
      <c r="B47" s="6" t="e">
        <f>B21/B44</f>
        <v>#REF!</v>
      </c>
      <c r="C47" s="6" t="e">
        <f aca="true" t="shared" si="16" ref="C47:K47">C21/C44</f>
        <v>#REF!</v>
      </c>
      <c r="D47" s="6" t="e">
        <f t="shared" si="16"/>
        <v>#REF!</v>
      </c>
      <c r="E47" s="6" t="e">
        <f t="shared" si="16"/>
        <v>#REF!</v>
      </c>
      <c r="F47" s="6" t="e">
        <f t="shared" si="16"/>
        <v>#REF!</v>
      </c>
      <c r="G47" s="6" t="e">
        <f t="shared" si="16"/>
        <v>#REF!</v>
      </c>
      <c r="H47" s="6" t="e">
        <f t="shared" si="16"/>
        <v>#REF!</v>
      </c>
      <c r="I47" s="6" t="e">
        <f t="shared" si="16"/>
        <v>#REF!</v>
      </c>
      <c r="J47" s="6" t="e">
        <f t="shared" si="16"/>
        <v>#REF!</v>
      </c>
      <c r="K47" s="6" t="e">
        <f t="shared" si="16"/>
        <v>#REF!</v>
      </c>
    </row>
  </sheetData>
  <sheetProtection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2" width="11.140625" style="2" bestFit="1" customWidth="1"/>
    <col min="13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65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26483095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9.618</v>
      </c>
      <c r="C13" s="3">
        <v>9.618</v>
      </c>
      <c r="D13" s="3">
        <v>9.618</v>
      </c>
      <c r="E13" s="3">
        <v>9.618</v>
      </c>
      <c r="F13" s="3">
        <v>9.618</v>
      </c>
      <c r="G13" s="3">
        <v>9.618</v>
      </c>
      <c r="H13" s="3">
        <v>11.0607</v>
      </c>
      <c r="I13" s="3">
        <v>9.618</v>
      </c>
      <c r="J13" s="3">
        <v>9.6181</v>
      </c>
      <c r="K13" s="3">
        <v>9.618</v>
      </c>
    </row>
    <row r="14" spans="1:11" s="6" customFormat="1" ht="12.75">
      <c r="A14" s="6" t="s">
        <v>2</v>
      </c>
      <c r="B14" s="6">
        <v>4905180</v>
      </c>
      <c r="C14" s="6">
        <v>423192</v>
      </c>
      <c r="D14" s="6">
        <v>1913982</v>
      </c>
      <c r="E14" s="6">
        <v>9233280</v>
      </c>
      <c r="F14" s="6">
        <v>788676</v>
      </c>
      <c r="G14" s="6">
        <v>2547144.0771</v>
      </c>
      <c r="H14" s="6">
        <v>486670.8</v>
      </c>
      <c r="I14" s="6">
        <v>1452318</v>
      </c>
      <c r="J14" s="6">
        <v>2192926.8</v>
      </c>
      <c r="K14" s="6">
        <v>1106070</v>
      </c>
    </row>
    <row r="15" spans="1:11" s="6" customFormat="1" ht="12.75">
      <c r="A15" s="6" t="s">
        <v>3</v>
      </c>
      <c r="B15" s="6">
        <v>6181860</v>
      </c>
      <c r="C15" s="6">
        <v>537564</v>
      </c>
      <c r="D15" s="6">
        <v>3515585</v>
      </c>
      <c r="E15" s="6">
        <v>12451142</v>
      </c>
      <c r="F15" s="6">
        <v>1076168</v>
      </c>
      <c r="G15" s="6">
        <v>5906776</v>
      </c>
      <c r="H15" s="6">
        <v>566797</v>
      </c>
      <c r="I15" s="6">
        <v>2052868</v>
      </c>
      <c r="J15" s="6">
        <v>3079086</v>
      </c>
      <c r="K15" s="6">
        <v>1639551</v>
      </c>
    </row>
    <row r="16" spans="1:11" s="7" customFormat="1" ht="12.75">
      <c r="A16" s="7" t="s">
        <v>8</v>
      </c>
      <c r="B16" s="7">
        <v>0.26027179430724257</v>
      </c>
      <c r="C16" s="7">
        <v>0.27026030737821133</v>
      </c>
      <c r="D16" s="7">
        <v>0.836791046101792</v>
      </c>
      <c r="E16" s="7">
        <v>0.3485069227836695</v>
      </c>
      <c r="F16" s="7">
        <v>0.3645248492410064</v>
      </c>
      <c r="G16" s="7">
        <v>1.3189799325074074</v>
      </c>
      <c r="H16" s="7">
        <v>0.16464147838744386</v>
      </c>
      <c r="I16" s="7">
        <v>0.4135113659680593</v>
      </c>
      <c r="J16" s="7">
        <v>0.404098850905557</v>
      </c>
      <c r="K16" s="7">
        <v>0.4823211912446771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11.83</v>
      </c>
      <c r="C19" s="3">
        <v>11.83</v>
      </c>
      <c r="D19" s="3">
        <v>11.83</v>
      </c>
      <c r="E19" s="3">
        <v>11.83</v>
      </c>
      <c r="F19" s="3">
        <v>11.83</v>
      </c>
      <c r="G19" s="3">
        <v>11.83</v>
      </c>
      <c r="H19" s="3">
        <v>13.3627</v>
      </c>
      <c r="I19" s="3">
        <v>11.83</v>
      </c>
      <c r="J19" s="3">
        <v>11.8301</v>
      </c>
      <c r="K19" s="3">
        <v>11.83</v>
      </c>
    </row>
    <row r="20" spans="1:11" s="6" customFormat="1" ht="12.75">
      <c r="A20" s="6" t="s">
        <v>4</v>
      </c>
      <c r="B20" s="6">
        <v>6033300</v>
      </c>
      <c r="C20" s="6">
        <v>520520</v>
      </c>
      <c r="D20" s="6">
        <v>2354170</v>
      </c>
      <c r="E20" s="6">
        <v>11356800</v>
      </c>
      <c r="F20" s="6">
        <v>970060</v>
      </c>
      <c r="G20" s="6">
        <v>3132950.1385000004</v>
      </c>
      <c r="H20" s="6">
        <v>587958.8</v>
      </c>
      <c r="I20" s="6">
        <v>1786330</v>
      </c>
      <c r="J20" s="6">
        <v>2697262.8</v>
      </c>
      <c r="K20" s="6">
        <v>1360450</v>
      </c>
    </row>
    <row r="21" spans="1:11" s="6" customFormat="1" ht="12.75">
      <c r="A21" s="6" t="s">
        <v>5</v>
      </c>
      <c r="B21" s="6">
        <v>9393654</v>
      </c>
      <c r="C21" s="6">
        <v>800901</v>
      </c>
      <c r="D21" s="6">
        <v>4564571</v>
      </c>
      <c r="E21" s="6">
        <v>16105045</v>
      </c>
      <c r="F21" s="6">
        <v>1238038</v>
      </c>
      <c r="G21" s="6">
        <v>8257080</v>
      </c>
      <c r="H21" s="6">
        <v>799040</v>
      </c>
      <c r="I21" s="6">
        <v>2751817</v>
      </c>
      <c r="J21" s="6">
        <v>3559157</v>
      </c>
      <c r="K21" s="6">
        <v>1946651</v>
      </c>
    </row>
    <row r="22" spans="1:11" s="7" customFormat="1" ht="12.75">
      <c r="A22" s="7" t="s">
        <v>8</v>
      </c>
      <c r="B22" s="7">
        <v>0.5569678285515389</v>
      </c>
      <c r="C22" s="7">
        <v>0.5386555751940367</v>
      </c>
      <c r="D22" s="7">
        <v>0.938930068771584</v>
      </c>
      <c r="E22" s="7">
        <v>0.41809708720766414</v>
      </c>
      <c r="F22" s="7">
        <v>0.27624889182112444</v>
      </c>
      <c r="G22" s="7">
        <v>1.63556061698235</v>
      </c>
      <c r="H22" s="7">
        <v>0.3590067875504201</v>
      </c>
      <c r="I22" s="7">
        <v>0.5404863603029675</v>
      </c>
      <c r="J22" s="7">
        <v>0.3195440207012829</v>
      </c>
      <c r="K22" s="7">
        <v>0.43088757396449706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4934208</v>
      </c>
      <c r="C25" s="6">
        <v>424490</v>
      </c>
      <c r="D25" s="6">
        <v>1926750</v>
      </c>
      <c r="E25" s="6">
        <v>9288960</v>
      </c>
      <c r="F25" s="6">
        <v>816162</v>
      </c>
      <c r="G25" s="6">
        <v>2563741</v>
      </c>
      <c r="H25" s="6">
        <v>424490</v>
      </c>
      <c r="I25" s="6">
        <v>1508216</v>
      </c>
      <c r="J25" s="6">
        <v>2207528</v>
      </c>
      <c r="K25" s="6">
        <v>1113453</v>
      </c>
    </row>
    <row r="26" spans="1:11" s="6" customFormat="1" ht="12.75">
      <c r="A26" s="6" t="s">
        <v>7</v>
      </c>
      <c r="B26" s="6">
        <v>5390383</v>
      </c>
      <c r="C26" s="6">
        <v>434652</v>
      </c>
      <c r="D26" s="6">
        <v>2143055</v>
      </c>
      <c r="E26" s="6">
        <v>9780206</v>
      </c>
      <c r="F26" s="6">
        <v>1048866</v>
      </c>
      <c r="G26" s="6">
        <v>3879286</v>
      </c>
      <c r="H26" s="6">
        <v>443738</v>
      </c>
      <c r="I26" s="6">
        <v>1670868</v>
      </c>
      <c r="J26" s="6">
        <v>2274914</v>
      </c>
      <c r="K26" s="6">
        <v>1158035</v>
      </c>
    </row>
    <row r="27" spans="1:11" s="7" customFormat="1" ht="12.75">
      <c r="A27" s="7" t="s">
        <v>8</v>
      </c>
      <c r="B27" s="7">
        <v>0.09245151400184183</v>
      </c>
      <c r="C27" s="7">
        <v>0.023939315413790668</v>
      </c>
      <c r="D27" s="7">
        <v>0.11226417542493837</v>
      </c>
      <c r="E27" s="7">
        <v>0.05288493006752101</v>
      </c>
      <c r="F27" s="7">
        <v>0.285119865908974</v>
      </c>
      <c r="G27" s="7">
        <v>0.5131349071532577</v>
      </c>
      <c r="H27" s="7">
        <v>0.0453438243539306</v>
      </c>
      <c r="I27" s="7">
        <v>0.10784396929882722</v>
      </c>
      <c r="J27" s="7">
        <v>0.03052554712782805</v>
      </c>
      <c r="K27" s="7">
        <v>0.04003940893778184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4566463</v>
      </c>
      <c r="C30" s="6">
        <v>391769</v>
      </c>
      <c r="D30" s="6">
        <v>2243626</v>
      </c>
      <c r="E30" s="6">
        <v>8014654</v>
      </c>
      <c r="F30" s="6">
        <v>599182</v>
      </c>
      <c r="G30" s="6">
        <v>4025785</v>
      </c>
      <c r="H30" s="6">
        <v>386758</v>
      </c>
      <c r="I30" s="6">
        <v>1323594</v>
      </c>
      <c r="J30" s="6">
        <v>1712237</v>
      </c>
      <c r="K30" s="6">
        <v>941676</v>
      </c>
    </row>
    <row r="31" spans="1:11" s="6" customFormat="1" ht="12.75">
      <c r="A31" s="6" t="s">
        <v>29</v>
      </c>
      <c r="B31" s="6">
        <v>4515573</v>
      </c>
      <c r="C31" s="6">
        <v>398289</v>
      </c>
      <c r="D31" s="6">
        <v>2243364</v>
      </c>
      <c r="E31" s="6">
        <v>8266102</v>
      </c>
      <c r="F31" s="6">
        <v>604392</v>
      </c>
      <c r="G31" s="6">
        <v>4217530</v>
      </c>
      <c r="H31" s="6">
        <v>383474</v>
      </c>
      <c r="I31" s="6">
        <v>1276155</v>
      </c>
      <c r="J31" s="6">
        <v>1665216</v>
      </c>
      <c r="K31" s="6">
        <v>961831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0.9888557073603793</v>
      </c>
      <c r="C36" s="7">
        <v>1.016642460225286</v>
      </c>
      <c r="D36" s="7">
        <v>0.999883224744231</v>
      </c>
      <c r="E36" s="7">
        <v>1.0313735315336132</v>
      </c>
      <c r="F36" s="7">
        <v>1.0086951877726633</v>
      </c>
      <c r="G36" s="7">
        <v>1.0476292201396746</v>
      </c>
      <c r="H36" s="7">
        <v>0.991508902207582</v>
      </c>
      <c r="I36" s="7">
        <v>0.9641589490432867</v>
      </c>
      <c r="J36" s="7">
        <v>0.9725382642706588</v>
      </c>
      <c r="K36" s="7">
        <v>1.021403327683832</v>
      </c>
    </row>
    <row r="37" spans="1:11" s="7" customFormat="1" ht="12.75">
      <c r="A37" s="7" t="s">
        <v>8</v>
      </c>
      <c r="B37" s="7">
        <v>0.09872856373375472</v>
      </c>
      <c r="C37" s="7">
        <v>0.12960273358365093</v>
      </c>
      <c r="D37" s="7">
        <v>0.11098136082692323</v>
      </c>
      <c r="E37" s="7">
        <v>0.14597059059290363</v>
      </c>
      <c r="F37" s="7">
        <v>0.12077243085851475</v>
      </c>
      <c r="G37" s="7">
        <v>0.16403246682186068</v>
      </c>
      <c r="H37" s="7">
        <v>0.10167655800842446</v>
      </c>
      <c r="I37" s="7">
        <v>0.07128772115920734</v>
      </c>
      <c r="J37" s="7">
        <v>0.08059807141184305</v>
      </c>
      <c r="K37" s="7">
        <v>0.1348925863153687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1.4968832976977773</v>
      </c>
      <c r="C40" s="7">
        <v>1.5303504188119572</v>
      </c>
      <c r="D40" s="7">
        <v>1.905864062493363</v>
      </c>
      <c r="E40" s="7">
        <v>1.455709706959707</v>
      </c>
      <c r="F40" s="7">
        <v>1.2460919943096302</v>
      </c>
      <c r="G40" s="7">
        <v>2.6923696921772757</v>
      </c>
      <c r="H40" s="7">
        <v>1.3044247318009357</v>
      </c>
      <c r="I40" s="7">
        <v>1.4288009494326357</v>
      </c>
      <c r="J40" s="7">
        <v>1.2347450904672694</v>
      </c>
      <c r="K40" s="7">
        <v>1.4139894887720974</v>
      </c>
    </row>
    <row r="41" spans="1:11" s="7" customFormat="1" ht="12.75">
      <c r="A41" s="7" t="s">
        <v>8</v>
      </c>
      <c r="B41" s="7">
        <v>0.575666629155555</v>
      </c>
      <c r="C41" s="7">
        <v>0.6108951776967972</v>
      </c>
      <c r="D41" s="7">
        <v>1.0061726973614347</v>
      </c>
      <c r="E41" s="7">
        <v>0.5323260073260074</v>
      </c>
      <c r="F41" s="7">
        <v>0.3116757834838213</v>
      </c>
      <c r="G41" s="7">
        <v>1.8340733601866064</v>
      </c>
      <c r="H41" s="7">
        <v>0.37307866505361664</v>
      </c>
      <c r="I41" s="7">
        <v>0.5040009994027745</v>
      </c>
      <c r="J41" s="7">
        <v>0.29973167417607316</v>
      </c>
      <c r="K41" s="7">
        <v>0.4884099881811552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2130</v>
      </c>
      <c r="C44" s="9">
        <v>185</v>
      </c>
      <c r="D44" s="9">
        <v>940</v>
      </c>
      <c r="E44" s="9">
        <v>2862</v>
      </c>
      <c r="F44" s="9">
        <v>209</v>
      </c>
      <c r="G44" s="9">
        <v>1647</v>
      </c>
      <c r="H44" s="9">
        <v>135</v>
      </c>
      <c r="I44" s="9">
        <v>520</v>
      </c>
      <c r="J44" s="9">
        <v>632</v>
      </c>
      <c r="K44" s="9">
        <v>332</v>
      </c>
    </row>
    <row r="45" spans="1:11" s="9" customFormat="1" ht="12.75">
      <c r="A45" s="9" t="s">
        <v>31</v>
      </c>
      <c r="B45" s="6">
        <v>23943.661971830985</v>
      </c>
      <c r="C45" s="6">
        <v>23783.783783783783</v>
      </c>
      <c r="D45" s="6">
        <v>21170.212765957447</v>
      </c>
      <c r="E45" s="6">
        <v>33542.976939203356</v>
      </c>
      <c r="F45" s="6">
        <v>39234.44976076555</v>
      </c>
      <c r="G45" s="6">
        <v>16079.596235579842</v>
      </c>
      <c r="H45" s="6">
        <v>32592.59259259259</v>
      </c>
      <c r="I45" s="6">
        <v>29038.46153846154</v>
      </c>
      <c r="J45" s="6">
        <v>36075.94936708861</v>
      </c>
      <c r="K45" s="6">
        <v>34638.55421686747</v>
      </c>
    </row>
    <row r="46" spans="1:11" s="9" customFormat="1" ht="12.75">
      <c r="A46" s="9" t="s">
        <v>32</v>
      </c>
      <c r="B46" s="6">
        <v>2902.281690140845</v>
      </c>
      <c r="C46" s="6">
        <v>2905.7513513513513</v>
      </c>
      <c r="D46" s="6">
        <v>3739.9840425531916</v>
      </c>
      <c r="E46" s="6">
        <v>4350.503843466107</v>
      </c>
      <c r="F46" s="6">
        <v>5149.1291866028705</v>
      </c>
      <c r="G46" s="6">
        <v>3586.3849423193687</v>
      </c>
      <c r="H46" s="6">
        <v>4198.496296296296</v>
      </c>
      <c r="I46" s="6">
        <v>3947.8230769230768</v>
      </c>
      <c r="J46" s="6">
        <v>4871.971518987341</v>
      </c>
      <c r="K46" s="6">
        <v>4938.406626506024</v>
      </c>
    </row>
    <row r="47" spans="1:11" s="9" customFormat="1" ht="12.75">
      <c r="A47" s="9" t="s">
        <v>33</v>
      </c>
      <c r="B47" s="6">
        <v>4410.166197183099</v>
      </c>
      <c r="C47" s="6">
        <v>4329.1945945945945</v>
      </c>
      <c r="D47" s="6">
        <v>4855.9265957446805</v>
      </c>
      <c r="E47" s="6">
        <v>5627.199510831586</v>
      </c>
      <c r="F47" s="6">
        <v>5923.626794258374</v>
      </c>
      <c r="G47" s="6">
        <v>5013.406193078325</v>
      </c>
      <c r="H47" s="6">
        <v>5918.814814814815</v>
      </c>
      <c r="I47" s="6">
        <v>5291.955769230769</v>
      </c>
      <c r="J47" s="6">
        <v>5631.577531645569</v>
      </c>
      <c r="K47" s="6">
        <v>5863.406626506024</v>
      </c>
    </row>
  </sheetData>
  <sheetProtection password="F4F5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8">
      <selection activeCell="I22" sqref="I22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2" width="11.140625" style="2" bestFit="1" customWidth="1"/>
    <col min="13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64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31500000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9.5703</v>
      </c>
      <c r="C13" s="3">
        <v>9.5703</v>
      </c>
      <c r="D13" s="3">
        <v>9.5703</v>
      </c>
      <c r="E13" s="3">
        <v>9.5703</v>
      </c>
      <c r="F13" s="3">
        <v>9.5703</v>
      </c>
      <c r="G13" s="3">
        <v>9.5703</v>
      </c>
      <c r="H13" s="3">
        <v>11.0059</v>
      </c>
      <c r="I13" s="3">
        <v>9.5703</v>
      </c>
      <c r="J13" s="3">
        <v>9.5703</v>
      </c>
      <c r="K13" s="3">
        <v>9.5703</v>
      </c>
    </row>
    <row r="14" spans="1:11" s="6" customFormat="1" ht="12.75">
      <c r="A14" s="6" t="s">
        <v>2</v>
      </c>
      <c r="B14" s="6">
        <v>4880853</v>
      </c>
      <c r="C14" s="6">
        <v>421093.2</v>
      </c>
      <c r="D14" s="6">
        <v>1904489.7</v>
      </c>
      <c r="E14" s="6">
        <v>9187488</v>
      </c>
      <c r="F14" s="6">
        <v>784764.6</v>
      </c>
      <c r="G14" s="6">
        <v>3014644.5</v>
      </c>
      <c r="H14" s="6">
        <v>484259.6</v>
      </c>
      <c r="I14" s="6">
        <v>1445115.3</v>
      </c>
      <c r="J14" s="6">
        <v>2182028.4</v>
      </c>
      <c r="K14" s="6">
        <v>1100584.5</v>
      </c>
    </row>
    <row r="15" spans="1:11" s="6" customFormat="1" ht="12.75">
      <c r="A15" s="6" t="s">
        <v>3</v>
      </c>
      <c r="B15" s="6">
        <v>6347115</v>
      </c>
      <c r="C15" s="6">
        <v>511767</v>
      </c>
      <c r="D15" s="6">
        <v>3546553</v>
      </c>
      <c r="E15" s="6">
        <v>12153644</v>
      </c>
      <c r="F15" s="6">
        <v>995253</v>
      </c>
      <c r="G15" s="6">
        <v>5882858</v>
      </c>
      <c r="H15" s="6">
        <v>540196</v>
      </c>
      <c r="I15" s="6">
        <v>2015875</v>
      </c>
      <c r="J15" s="6">
        <v>3034487</v>
      </c>
      <c r="K15" s="6">
        <v>1640209</v>
      </c>
    </row>
    <row r="16" spans="1:11" s="7" customFormat="1" ht="12.75">
      <c r="A16" s="7" t="s">
        <v>8</v>
      </c>
      <c r="B16" s="7">
        <v>0.3004110142223091</v>
      </c>
      <c r="C16" s="7">
        <v>0.21532952799997718</v>
      </c>
      <c r="D16" s="7">
        <v>0.8622064482680059</v>
      </c>
      <c r="E16" s="7">
        <v>0.32284733324277537</v>
      </c>
      <c r="F16" s="7">
        <v>0.2682185205601782</v>
      </c>
      <c r="G16" s="7">
        <v>0.9514267768554469</v>
      </c>
      <c r="H16" s="7">
        <v>0.11550911948880317</v>
      </c>
      <c r="I16" s="7">
        <v>0.3949578971311147</v>
      </c>
      <c r="J16" s="7">
        <v>0.39067255036643894</v>
      </c>
      <c r="K16" s="7">
        <v>0.4903071958582008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11.7713</v>
      </c>
      <c r="C19" s="3">
        <v>11.7713</v>
      </c>
      <c r="D19" s="3">
        <v>11.7713</v>
      </c>
      <c r="E19" s="3">
        <v>11.7713</v>
      </c>
      <c r="F19" s="3">
        <v>11.7713</v>
      </c>
      <c r="G19" s="3">
        <v>11.7713</v>
      </c>
      <c r="H19" s="3">
        <v>13.2964</v>
      </c>
      <c r="I19" s="3">
        <v>11.7713</v>
      </c>
      <c r="J19" s="3">
        <v>11.7713</v>
      </c>
      <c r="K19" s="3">
        <v>11.7713</v>
      </c>
    </row>
    <row r="20" spans="1:11" s="6" customFormat="1" ht="12.75">
      <c r="A20" s="6" t="s">
        <v>4</v>
      </c>
      <c r="B20" s="6">
        <v>6003363</v>
      </c>
      <c r="C20" s="6">
        <v>517937.2</v>
      </c>
      <c r="D20" s="6">
        <v>2342488.7</v>
      </c>
      <c r="E20" s="6">
        <v>11300448</v>
      </c>
      <c r="F20" s="6">
        <v>965246.6</v>
      </c>
      <c r="G20" s="6">
        <v>3707959.5</v>
      </c>
      <c r="H20" s="6">
        <v>585041.6</v>
      </c>
      <c r="I20" s="6">
        <v>1777466.3</v>
      </c>
      <c r="J20" s="6">
        <v>2683856.4</v>
      </c>
      <c r="K20" s="6">
        <v>1353699.5</v>
      </c>
    </row>
    <row r="21" spans="1:11" s="6" customFormat="1" ht="12.75">
      <c r="A21" s="6" t="s">
        <v>5</v>
      </c>
      <c r="B21" s="6">
        <v>9410115</v>
      </c>
      <c r="C21" s="6">
        <v>770860</v>
      </c>
      <c r="D21" s="6">
        <v>4577659</v>
      </c>
      <c r="E21" s="6">
        <v>15789585</v>
      </c>
      <c r="F21" s="6">
        <v>1153661</v>
      </c>
      <c r="G21" s="6">
        <v>8265620</v>
      </c>
      <c r="H21" s="6">
        <v>768711</v>
      </c>
      <c r="I21" s="6">
        <v>2702967</v>
      </c>
      <c r="J21" s="6">
        <v>3506384</v>
      </c>
      <c r="K21" s="6">
        <v>1957269</v>
      </c>
    </row>
    <row r="22" spans="1:11" s="7" customFormat="1" ht="12.75">
      <c r="A22" s="7" t="s">
        <v>8</v>
      </c>
      <c r="B22" s="7">
        <v>0.567473930861752</v>
      </c>
      <c r="C22" s="7">
        <v>0.4883271562652769</v>
      </c>
      <c r="D22" s="7">
        <v>0.9541861610687811</v>
      </c>
      <c r="E22" s="7">
        <v>0.3972530115620195</v>
      </c>
      <c r="F22" s="7">
        <v>0.19519820116434497</v>
      </c>
      <c r="G22" s="7">
        <v>1.2291559549126683</v>
      </c>
      <c r="H22" s="7">
        <v>0.3139424615275222</v>
      </c>
      <c r="I22" s="7">
        <v>0.520685371081297</v>
      </c>
      <c r="J22" s="7">
        <v>0.30647228368850143</v>
      </c>
      <c r="K22" s="7">
        <v>0.44586667868311985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4910172</v>
      </c>
      <c r="C25" s="6">
        <v>422180</v>
      </c>
      <c r="D25" s="6">
        <v>1917636</v>
      </c>
      <c r="E25" s="6">
        <v>9243840</v>
      </c>
      <c r="F25" s="6">
        <v>812406</v>
      </c>
      <c r="G25" s="6">
        <v>3853969</v>
      </c>
      <c r="H25" s="6">
        <v>422180</v>
      </c>
      <c r="I25" s="6">
        <v>1501202</v>
      </c>
      <c r="J25" s="6">
        <v>2197086</v>
      </c>
      <c r="K25" s="6">
        <v>1108186</v>
      </c>
    </row>
    <row r="26" spans="1:11" s="6" customFormat="1" ht="12.75">
      <c r="A26" s="6" t="s">
        <v>7</v>
      </c>
      <c r="B26" s="6">
        <v>4912162</v>
      </c>
      <c r="C26" s="6">
        <v>445569</v>
      </c>
      <c r="D26" s="6">
        <v>2232436</v>
      </c>
      <c r="E26" s="6">
        <v>9822612</v>
      </c>
      <c r="F26" s="6">
        <v>1078960</v>
      </c>
      <c r="G26" s="6">
        <v>5285389</v>
      </c>
      <c r="H26" s="6">
        <v>453736</v>
      </c>
      <c r="I26" s="6">
        <v>1715672</v>
      </c>
      <c r="J26" s="6">
        <v>2295456</v>
      </c>
      <c r="K26" s="6">
        <v>1124924</v>
      </c>
    </row>
    <row r="27" spans="1:11" s="7" customFormat="1" ht="12.75">
      <c r="A27" s="7" t="s">
        <v>8</v>
      </c>
      <c r="B27" s="7">
        <v>0.000405281118461838</v>
      </c>
      <c r="C27" s="7">
        <v>0.0554005400540054</v>
      </c>
      <c r="D27" s="7">
        <v>0.1641604558946536</v>
      </c>
      <c r="E27" s="7">
        <v>0.0626116419150483</v>
      </c>
      <c r="F27" s="7">
        <v>0.3281044206960559</v>
      </c>
      <c r="G27" s="7">
        <v>0.3714145080046051</v>
      </c>
      <c r="H27" s="7">
        <v>0.07474536927376949</v>
      </c>
      <c r="I27" s="7">
        <v>0.1428655170989647</v>
      </c>
      <c r="J27" s="7">
        <v>0.04477294015800929</v>
      </c>
      <c r="K27" s="7">
        <v>0.015103962692183443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4574671</v>
      </c>
      <c r="C30" s="6">
        <v>376749</v>
      </c>
      <c r="D30" s="6">
        <v>2242808</v>
      </c>
      <c r="E30" s="6">
        <v>7646929</v>
      </c>
      <c r="F30" s="6">
        <v>562951</v>
      </c>
      <c r="G30" s="6">
        <v>4028334</v>
      </c>
      <c r="H30" s="6">
        <v>371533</v>
      </c>
      <c r="I30" s="6">
        <v>1324785</v>
      </c>
      <c r="J30" s="6">
        <v>1685850</v>
      </c>
      <c r="K30" s="6">
        <v>947197</v>
      </c>
    </row>
    <row r="31" spans="1:11" s="6" customFormat="1" ht="12.75">
      <c r="A31" s="6" t="s">
        <v>29</v>
      </c>
      <c r="B31" s="6">
        <v>4472792</v>
      </c>
      <c r="C31" s="6">
        <v>352748</v>
      </c>
      <c r="D31" s="6">
        <v>2242665</v>
      </c>
      <c r="E31" s="6">
        <v>7437403</v>
      </c>
      <c r="F31" s="6">
        <v>537817</v>
      </c>
      <c r="G31" s="6">
        <v>3890709</v>
      </c>
      <c r="H31" s="6">
        <v>379947</v>
      </c>
      <c r="I31" s="6">
        <v>1317900</v>
      </c>
      <c r="J31" s="6">
        <v>1737946</v>
      </c>
      <c r="K31" s="6">
        <v>1017736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0.977729764610395</v>
      </c>
      <c r="C36" s="7">
        <v>0.9362944559905932</v>
      </c>
      <c r="D36" s="7">
        <v>0.9999362406411962</v>
      </c>
      <c r="E36" s="7">
        <v>0.972599980985831</v>
      </c>
      <c r="F36" s="7">
        <v>0.9553531302013852</v>
      </c>
      <c r="G36" s="7">
        <v>0.9658357524475378</v>
      </c>
      <c r="H36" s="7">
        <v>1.0226467097135383</v>
      </c>
      <c r="I36" s="7">
        <v>0.9948029302868012</v>
      </c>
      <c r="J36" s="7">
        <v>1.0309019189133077</v>
      </c>
      <c r="K36" s="7">
        <v>1.0744713085028774</v>
      </c>
    </row>
    <row r="37" spans="1:11" s="7" customFormat="1" ht="12.75">
      <c r="A37" s="7" t="s">
        <v>8</v>
      </c>
      <c r="B37" s="7">
        <v>0.08636640512266114</v>
      </c>
      <c r="C37" s="7">
        <v>0.04032717332288138</v>
      </c>
      <c r="D37" s="7">
        <v>0.11104026737910688</v>
      </c>
      <c r="E37" s="7">
        <v>0.08066664553981218</v>
      </c>
      <c r="F37" s="7">
        <v>0.0615034780015391</v>
      </c>
      <c r="G37" s="7">
        <v>0.07315083605281969</v>
      </c>
      <c r="H37" s="7">
        <v>0.1362741219039314</v>
      </c>
      <c r="I37" s="7">
        <v>0.10533658920755684</v>
      </c>
      <c r="J37" s="7">
        <v>0.14544657657034188</v>
      </c>
      <c r="K37" s="7">
        <v>0.1938570094476415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1.4900954681567649</v>
      </c>
      <c r="C40" s="7">
        <v>1.3621265280810106</v>
      </c>
      <c r="D40" s="7">
        <v>1.9147712430800625</v>
      </c>
      <c r="E40" s="7">
        <v>1.3163023271289775</v>
      </c>
      <c r="F40" s="7">
        <v>1.1143618635900918</v>
      </c>
      <c r="G40" s="7">
        <v>2.0985714649795932</v>
      </c>
      <c r="H40" s="7">
        <v>1.2988717383515975</v>
      </c>
      <c r="I40" s="7">
        <v>1.4828973128773242</v>
      </c>
      <c r="J40" s="7">
        <v>1.2951110200977967</v>
      </c>
      <c r="K40" s="7">
        <v>1.503636516080563</v>
      </c>
    </row>
    <row r="41" spans="1:11" s="7" customFormat="1" ht="12.75">
      <c r="A41" s="7" t="s">
        <v>8</v>
      </c>
      <c r="B41" s="7">
        <v>0.5685215454281736</v>
      </c>
      <c r="C41" s="7">
        <v>0.4338173979800113</v>
      </c>
      <c r="D41" s="7">
        <v>1.0155486769263815</v>
      </c>
      <c r="E41" s="7">
        <v>0.3855813969778712</v>
      </c>
      <c r="F41" s="7">
        <v>0.17301248798957047</v>
      </c>
      <c r="G41" s="7">
        <v>1.2090225947153614</v>
      </c>
      <c r="H41" s="7">
        <v>0.3672334087911553</v>
      </c>
      <c r="I41" s="7">
        <v>0.5609445398708677</v>
      </c>
      <c r="J41" s="7">
        <v>0.3632747579976807</v>
      </c>
      <c r="K41" s="7">
        <v>0.5827752800848032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2130</v>
      </c>
      <c r="C44" s="9">
        <v>185</v>
      </c>
      <c r="D44" s="9">
        <v>940</v>
      </c>
      <c r="E44" s="9">
        <v>2871</v>
      </c>
      <c r="F44" s="9">
        <v>207</v>
      </c>
      <c r="G44" s="9">
        <v>1654</v>
      </c>
      <c r="H44" s="9">
        <v>135</v>
      </c>
      <c r="I44" s="9">
        <v>520</v>
      </c>
      <c r="J44" s="9">
        <v>632</v>
      </c>
      <c r="K44" s="9">
        <v>332</v>
      </c>
    </row>
    <row r="45" spans="1:11" s="9" customFormat="1" ht="12.75">
      <c r="A45" s="9" t="s">
        <v>31</v>
      </c>
      <c r="B45" s="6">
        <v>23943.661971830985</v>
      </c>
      <c r="C45" s="6">
        <v>23783.783783783783</v>
      </c>
      <c r="D45" s="6">
        <v>21170.212765957447</v>
      </c>
      <c r="E45" s="6">
        <v>33437.826541274815</v>
      </c>
      <c r="F45" s="6">
        <v>39613.52657004831</v>
      </c>
      <c r="G45" s="6">
        <v>19044.740024183797</v>
      </c>
      <c r="H45" s="6">
        <v>32592.59259259259</v>
      </c>
      <c r="I45" s="6">
        <v>29038.46153846154</v>
      </c>
      <c r="J45" s="6">
        <v>36075.94936708861</v>
      </c>
      <c r="K45" s="6">
        <v>34638.55421686747</v>
      </c>
    </row>
    <row r="46" spans="1:11" s="9" customFormat="1" ht="12.75">
      <c r="A46" s="9" t="s">
        <v>32</v>
      </c>
      <c r="B46" s="6">
        <v>2979.8661971830984</v>
      </c>
      <c r="C46" s="6">
        <v>2766.308108108108</v>
      </c>
      <c r="D46" s="6">
        <v>3772.9287234042554</v>
      </c>
      <c r="E46" s="6">
        <v>4233.24416579589</v>
      </c>
      <c r="F46" s="6">
        <v>4807.985507246377</v>
      </c>
      <c r="G46" s="6">
        <v>3556.746070133011</v>
      </c>
      <c r="H46" s="6">
        <v>4001.4518518518516</v>
      </c>
      <c r="I46" s="6">
        <v>3876.6826923076924</v>
      </c>
      <c r="J46" s="6">
        <v>4801.403481012659</v>
      </c>
      <c r="K46" s="6">
        <v>4940.388554216867</v>
      </c>
    </row>
    <row r="47" spans="1:11" s="9" customFormat="1" ht="12.75">
      <c r="A47" s="9" t="s">
        <v>33</v>
      </c>
      <c r="B47" s="6">
        <v>4417.894366197183</v>
      </c>
      <c r="C47" s="6">
        <v>4166.810810810811</v>
      </c>
      <c r="D47" s="6">
        <v>4869.85</v>
      </c>
      <c r="E47" s="6">
        <v>5499.681295715778</v>
      </c>
      <c r="F47" s="6">
        <v>5573.241545893719</v>
      </c>
      <c r="G47" s="6">
        <v>4997.351874244257</v>
      </c>
      <c r="H47" s="6">
        <v>5694.155555555555</v>
      </c>
      <c r="I47" s="6">
        <v>5198.013461538461</v>
      </c>
      <c r="J47" s="6">
        <v>5548.0759493670885</v>
      </c>
      <c r="K47" s="6">
        <v>5895.388554216867</v>
      </c>
    </row>
  </sheetData>
  <sheetProtection password="8B2A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5">
      <selection activeCell="E44" sqref="E44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2" width="11.140625" style="2" bestFit="1" customWidth="1"/>
    <col min="13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63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40000000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9.5228</v>
      </c>
      <c r="C13" s="3">
        <v>9.5228</v>
      </c>
      <c r="D13" s="3">
        <v>9.5228</v>
      </c>
      <c r="E13" s="3">
        <v>9.5228</v>
      </c>
      <c r="F13" s="3">
        <v>9.5228</v>
      </c>
      <c r="G13" s="3">
        <v>9.5228</v>
      </c>
      <c r="H13" s="3">
        <v>10.9512</v>
      </c>
      <c r="I13" s="3">
        <v>9.5228</v>
      </c>
      <c r="J13" s="3">
        <v>9.5228</v>
      </c>
      <c r="K13" s="3">
        <v>9.5228</v>
      </c>
    </row>
    <row r="14" spans="1:11" s="6" customFormat="1" ht="12.75">
      <c r="A14" s="6" t="s">
        <v>2</v>
      </c>
      <c r="B14" s="6">
        <v>4856628</v>
      </c>
      <c r="C14" s="6">
        <v>419003.2</v>
      </c>
      <c r="D14" s="6">
        <v>1895037.2</v>
      </c>
      <c r="E14" s="6">
        <v>9141888</v>
      </c>
      <c r="F14" s="6">
        <v>780869.6</v>
      </c>
      <c r="G14" s="6">
        <v>3809120</v>
      </c>
      <c r="H14" s="6">
        <v>481852.8</v>
      </c>
      <c r="I14" s="6">
        <v>1437942.8</v>
      </c>
      <c r="J14" s="6">
        <v>2171198.4</v>
      </c>
      <c r="K14" s="6">
        <v>1095122</v>
      </c>
    </row>
    <row r="15" spans="1:11" s="6" customFormat="1" ht="12.75">
      <c r="A15" s="6" t="s">
        <v>3</v>
      </c>
      <c r="B15" s="6">
        <v>6039394</v>
      </c>
      <c r="C15" s="6">
        <v>488806</v>
      </c>
      <c r="D15" s="6">
        <v>3451476</v>
      </c>
      <c r="E15" s="6">
        <v>12270487</v>
      </c>
      <c r="F15" s="6">
        <v>994986</v>
      </c>
      <c r="G15" s="6">
        <v>5182937</v>
      </c>
      <c r="H15" s="6">
        <v>527121</v>
      </c>
      <c r="I15" s="6">
        <v>1978238</v>
      </c>
      <c r="J15" s="6">
        <v>2913466</v>
      </c>
      <c r="K15" s="6">
        <v>1451775</v>
      </c>
    </row>
    <row r="16" spans="1:11" s="7" customFormat="1" ht="12.75">
      <c r="A16" s="7" t="s">
        <v>8</v>
      </c>
      <c r="B16" s="7">
        <v>0.24353646192378745</v>
      </c>
      <c r="C16" s="7">
        <v>0.16659252244374265</v>
      </c>
      <c r="D16" s="7">
        <v>0.8213236130668042</v>
      </c>
      <c r="E16" s="7">
        <v>0.3422267916649165</v>
      </c>
      <c r="F16" s="7">
        <v>0.2742025044898662</v>
      </c>
      <c r="G16" s="7">
        <v>0.36066519301045913</v>
      </c>
      <c r="H16" s="7">
        <v>0.09394611798457955</v>
      </c>
      <c r="I16" s="7">
        <v>0.3757417888945234</v>
      </c>
      <c r="J16" s="7">
        <v>0.34187000137804086</v>
      </c>
      <c r="K16" s="7">
        <v>0.32567421711918854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11.7129</v>
      </c>
      <c r="C19" s="3">
        <v>11.7129</v>
      </c>
      <c r="D19" s="3">
        <v>11.7129</v>
      </c>
      <c r="E19" s="3">
        <v>11.7129</v>
      </c>
      <c r="F19" s="3">
        <v>11.7129</v>
      </c>
      <c r="G19" s="3">
        <v>11.7129</v>
      </c>
      <c r="H19" s="3">
        <v>13.2304</v>
      </c>
      <c r="I19" s="3">
        <v>11.7129</v>
      </c>
      <c r="J19" s="3">
        <v>11.7129</v>
      </c>
      <c r="K19" s="3">
        <v>11.7129</v>
      </c>
    </row>
    <row r="20" spans="1:11" s="6" customFormat="1" ht="12.75">
      <c r="A20" s="6" t="s">
        <v>4</v>
      </c>
      <c r="B20" s="6">
        <v>5973579</v>
      </c>
      <c r="C20" s="6">
        <v>515367.6</v>
      </c>
      <c r="D20" s="6">
        <v>2330867.1</v>
      </c>
      <c r="E20" s="6">
        <v>11244384</v>
      </c>
      <c r="F20" s="6">
        <v>960457.7999999999</v>
      </c>
      <c r="G20" s="6">
        <v>4685160</v>
      </c>
      <c r="H20" s="6">
        <v>582137.6</v>
      </c>
      <c r="I20" s="6">
        <v>1768647.9</v>
      </c>
      <c r="J20" s="6">
        <v>2670541.1999999997</v>
      </c>
      <c r="K20" s="6">
        <v>1346983.5</v>
      </c>
    </row>
    <row r="21" spans="1:11" s="6" customFormat="1" ht="12.75">
      <c r="A21" s="6" t="s">
        <v>5</v>
      </c>
      <c r="B21" s="6">
        <v>9102394</v>
      </c>
      <c r="C21" s="6">
        <v>743451</v>
      </c>
      <c r="D21" s="6">
        <v>4434586</v>
      </c>
      <c r="E21" s="6">
        <v>16062407</v>
      </c>
      <c r="F21" s="6">
        <v>1150532</v>
      </c>
      <c r="G21" s="6">
        <v>7890840</v>
      </c>
      <c r="H21" s="6">
        <v>751727</v>
      </c>
      <c r="I21" s="6">
        <v>2657758</v>
      </c>
      <c r="J21" s="6">
        <v>3363051</v>
      </c>
      <c r="K21" s="6">
        <v>1824941</v>
      </c>
    </row>
    <row r="22" spans="1:11" s="7" customFormat="1" ht="12.75">
      <c r="A22" s="7" t="s">
        <v>8</v>
      </c>
      <c r="B22" s="7">
        <v>0.523775612576648</v>
      </c>
      <c r="C22" s="7">
        <v>0.4425644918306856</v>
      </c>
      <c r="D22" s="7">
        <v>0.9025477685965021</v>
      </c>
      <c r="E22" s="7">
        <v>0.4284826096298383</v>
      </c>
      <c r="F22" s="7">
        <v>0.19789958496875146</v>
      </c>
      <c r="G22" s="7">
        <v>0.6842199626053326</v>
      </c>
      <c r="H22" s="7">
        <v>0.29132184555678936</v>
      </c>
      <c r="I22" s="7">
        <v>0.5027061067383735</v>
      </c>
      <c r="J22" s="7">
        <v>0.25931440413650997</v>
      </c>
      <c r="K22" s="7">
        <v>0.3548354526985668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4886136</v>
      </c>
      <c r="C25" s="6">
        <v>419870</v>
      </c>
      <c r="D25" s="6">
        <v>1908522</v>
      </c>
      <c r="E25" s="6">
        <v>9198720</v>
      </c>
      <c r="F25" s="6">
        <v>808650</v>
      </c>
      <c r="G25" s="6">
        <v>3835670</v>
      </c>
      <c r="H25" s="6">
        <v>419870</v>
      </c>
      <c r="I25" s="6">
        <v>1494188</v>
      </c>
      <c r="J25" s="6">
        <v>2186644</v>
      </c>
      <c r="K25" s="6">
        <v>1102919</v>
      </c>
    </row>
    <row r="26" spans="1:11" s="6" customFormat="1" ht="12.75">
      <c r="A26" s="6" t="s">
        <v>7</v>
      </c>
      <c r="B26" s="6">
        <v>5119964</v>
      </c>
      <c r="C26" s="6">
        <v>463743</v>
      </c>
      <c r="D26" s="6">
        <v>2355646</v>
      </c>
      <c r="E26" s="6">
        <v>10433785</v>
      </c>
      <c r="F26" s="6">
        <v>1153955</v>
      </c>
      <c r="G26" s="6">
        <v>5032837</v>
      </c>
      <c r="H26" s="6">
        <v>483442</v>
      </c>
      <c r="I26" s="6">
        <v>1836154</v>
      </c>
      <c r="J26" s="6">
        <v>2319259</v>
      </c>
      <c r="K26" s="6">
        <v>1197434</v>
      </c>
    </row>
    <row r="27" spans="1:11" s="7" customFormat="1" ht="12.75">
      <c r="A27" s="7" t="s">
        <v>8</v>
      </c>
      <c r="B27" s="7">
        <v>0.04785540148698276</v>
      </c>
      <c r="C27" s="7">
        <v>0.10449186653011647</v>
      </c>
      <c r="D27" s="7">
        <v>0.23427762425583776</v>
      </c>
      <c r="E27" s="7">
        <v>0.13426487598274542</v>
      </c>
      <c r="F27" s="7">
        <v>0.4270141594014716</v>
      </c>
      <c r="G27" s="7">
        <v>0.3121141808341176</v>
      </c>
      <c r="H27" s="7">
        <v>0.15140876938099887</v>
      </c>
      <c r="I27" s="7">
        <v>0.22886410545393218</v>
      </c>
      <c r="J27" s="7">
        <v>0.06064773232405458</v>
      </c>
      <c r="K27" s="7">
        <v>0.08569532304729541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4421232</v>
      </c>
      <c r="C30" s="6">
        <v>363044</v>
      </c>
      <c r="D30" s="6">
        <v>2174576</v>
      </c>
      <c r="E30" s="6">
        <v>7837028</v>
      </c>
      <c r="F30" s="6">
        <v>557765</v>
      </c>
      <c r="G30" s="6">
        <v>3785384</v>
      </c>
      <c r="H30" s="6">
        <v>362853</v>
      </c>
      <c r="I30" s="6">
        <v>1274744</v>
      </c>
      <c r="J30" s="6">
        <v>1614183</v>
      </c>
      <c r="K30" s="6">
        <v>880704</v>
      </c>
    </row>
    <row r="31" spans="1:11" s="6" customFormat="1" ht="12.75">
      <c r="A31" s="6" t="s">
        <v>29</v>
      </c>
      <c r="B31" s="6">
        <v>4419964</v>
      </c>
      <c r="C31" s="6">
        <v>386799</v>
      </c>
      <c r="D31" s="6">
        <v>2169131</v>
      </c>
      <c r="E31" s="6">
        <v>8076519</v>
      </c>
      <c r="F31" s="6">
        <v>554107</v>
      </c>
      <c r="G31" s="6">
        <v>3898553</v>
      </c>
      <c r="H31" s="6">
        <v>383619</v>
      </c>
      <c r="I31" s="6">
        <v>1216469</v>
      </c>
      <c r="J31" s="6">
        <v>1592732</v>
      </c>
      <c r="K31" s="6">
        <v>940322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0.9997132021119906</v>
      </c>
      <c r="C36" s="7">
        <v>1.0654328400965172</v>
      </c>
      <c r="D36" s="7">
        <v>0.9974960636004444</v>
      </c>
      <c r="E36" s="7">
        <v>1.0305589057484545</v>
      </c>
      <c r="F36" s="7">
        <v>0.9934416824289799</v>
      </c>
      <c r="G36" s="7">
        <v>1.029896306424923</v>
      </c>
      <c r="H36" s="7">
        <v>1.0572297872692247</v>
      </c>
      <c r="I36" s="7">
        <v>0.9542849387798649</v>
      </c>
      <c r="J36" s="7">
        <v>0.9867109243499653</v>
      </c>
      <c r="K36" s="7">
        <v>1.0676935724147953</v>
      </c>
    </row>
    <row r="37" spans="1:11" s="7" customFormat="1" ht="12.75">
      <c r="A37" s="7" t="s">
        <v>8</v>
      </c>
      <c r="B37" s="7">
        <v>0.11079244679110056</v>
      </c>
      <c r="C37" s="7">
        <v>0.183814266773908</v>
      </c>
      <c r="D37" s="7">
        <v>0.10832895955604926</v>
      </c>
      <c r="E37" s="7">
        <v>0.14506545083161604</v>
      </c>
      <c r="F37" s="7">
        <v>0.10382409158775552</v>
      </c>
      <c r="G37" s="7">
        <v>0.14432922936102544</v>
      </c>
      <c r="H37" s="7">
        <v>0.17469976363247186</v>
      </c>
      <c r="I37" s="7">
        <v>0.06031659864429417</v>
      </c>
      <c r="J37" s="7">
        <v>0.09634547149996142</v>
      </c>
      <c r="K37" s="7">
        <v>0.1863261915719947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1.4798377990815892</v>
      </c>
      <c r="C40" s="7">
        <v>1.501060602179881</v>
      </c>
      <c r="D40" s="7">
        <v>1.8612223751409935</v>
      </c>
      <c r="E40" s="7">
        <v>1.4365427221268858</v>
      </c>
      <c r="F40" s="7">
        <v>1.1538393461951166</v>
      </c>
      <c r="G40" s="7">
        <v>1.6642133886569508</v>
      </c>
      <c r="H40" s="7">
        <v>1.3179667487549336</v>
      </c>
      <c r="I40" s="7">
        <v>1.3755920553774441</v>
      </c>
      <c r="J40" s="7">
        <v>1.1928158981407964</v>
      </c>
      <c r="K40" s="7">
        <v>1.3961893371373888</v>
      </c>
    </row>
    <row r="41" spans="1:11" s="7" customFormat="1" ht="12.75">
      <c r="A41" s="7" t="s">
        <v>8</v>
      </c>
      <c r="B41" s="7">
        <v>0.5577239990332519</v>
      </c>
      <c r="C41" s="7">
        <v>0.5800637917682958</v>
      </c>
      <c r="D41" s="7">
        <v>0.9591814475168354</v>
      </c>
      <c r="E41" s="7">
        <v>0.5121502338177746</v>
      </c>
      <c r="F41" s="7">
        <v>0.21456773283696484</v>
      </c>
      <c r="G41" s="7">
        <v>0.7518035670073167</v>
      </c>
      <c r="H41" s="7">
        <v>0.3873334197420355</v>
      </c>
      <c r="I41" s="7">
        <v>0.4479916372394148</v>
      </c>
      <c r="J41" s="7">
        <v>0.25559568225346996</v>
      </c>
      <c r="K41" s="7">
        <v>0.4696729864604092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2130</v>
      </c>
      <c r="C44" s="9">
        <v>185</v>
      </c>
      <c r="D44" s="9">
        <v>940</v>
      </c>
      <c r="E44" s="9">
        <v>3047</v>
      </c>
      <c r="F44" s="9">
        <v>207</v>
      </c>
      <c r="G44" s="9">
        <v>1689</v>
      </c>
      <c r="H44" s="9">
        <v>135</v>
      </c>
      <c r="I44" s="9">
        <v>520</v>
      </c>
      <c r="J44" s="9">
        <v>632</v>
      </c>
      <c r="K44" s="9">
        <v>332</v>
      </c>
    </row>
    <row r="45" spans="1:11" s="9" customFormat="1" ht="12.75">
      <c r="A45" s="9" t="s">
        <v>31</v>
      </c>
      <c r="B45" s="6">
        <v>23943.661971830985</v>
      </c>
      <c r="C45" s="6">
        <v>23783.783783783783</v>
      </c>
      <c r="D45" s="6">
        <v>21170.212765957447</v>
      </c>
      <c r="E45" s="6">
        <v>31506.399737446667</v>
      </c>
      <c r="F45" s="6">
        <v>39613.52657004831</v>
      </c>
      <c r="G45" s="6">
        <v>23682.652457075194</v>
      </c>
      <c r="H45" s="6">
        <v>32592.59259259259</v>
      </c>
      <c r="I45" s="6">
        <v>29038.46153846154</v>
      </c>
      <c r="J45" s="6">
        <v>36075.94936708861</v>
      </c>
      <c r="K45" s="6">
        <v>34638.55421686747</v>
      </c>
    </row>
    <row r="46" spans="1:11" s="9" customFormat="1" ht="12.75">
      <c r="A46" s="9" t="s">
        <v>32</v>
      </c>
      <c r="B46" s="6">
        <v>2835.396244131455</v>
      </c>
      <c r="C46" s="6">
        <v>2642.1945945945945</v>
      </c>
      <c r="D46" s="6">
        <v>3671.782978723404</v>
      </c>
      <c r="E46" s="6">
        <v>4027.0715457827373</v>
      </c>
      <c r="F46" s="6">
        <v>4806.695652173913</v>
      </c>
      <c r="G46" s="6">
        <v>3068.642391947898</v>
      </c>
      <c r="H46" s="6">
        <v>3904.6</v>
      </c>
      <c r="I46" s="6">
        <v>3804.3038461538463</v>
      </c>
      <c r="J46" s="6">
        <v>4609.914556962025</v>
      </c>
      <c r="K46" s="6">
        <v>4372.816265060241</v>
      </c>
    </row>
    <row r="47" spans="1:11" s="9" customFormat="1" ht="12.75">
      <c r="A47" s="9" t="s">
        <v>33</v>
      </c>
      <c r="B47" s="6">
        <v>4273.42441314554</v>
      </c>
      <c r="C47" s="6">
        <v>4018.654054054054</v>
      </c>
      <c r="D47" s="6">
        <v>4717.644680851064</v>
      </c>
      <c r="E47" s="6">
        <v>5271.548080078766</v>
      </c>
      <c r="F47" s="6">
        <v>5558.125603864734</v>
      </c>
      <c r="G47" s="6">
        <v>4671.90053285968</v>
      </c>
      <c r="H47" s="6">
        <v>5568.3481481481485</v>
      </c>
      <c r="I47" s="6">
        <v>5111.073076923077</v>
      </c>
      <c r="J47" s="6">
        <v>5321.283227848101</v>
      </c>
      <c r="K47" s="6">
        <v>5496.810240963855</v>
      </c>
    </row>
  </sheetData>
  <sheetProtection password="F4F5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2" width="11.140625" style="2" bestFit="1" customWidth="1"/>
    <col min="13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62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40000000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9.4756</v>
      </c>
      <c r="C13" s="3">
        <v>9.4756</v>
      </c>
      <c r="D13" s="3">
        <v>9.4756</v>
      </c>
      <c r="E13" s="3">
        <v>9.4756</v>
      </c>
      <c r="F13" s="3">
        <v>9.4756</v>
      </c>
      <c r="G13" s="3">
        <v>9.4756</v>
      </c>
      <c r="H13" s="3">
        <v>10.8969</v>
      </c>
      <c r="I13" s="3">
        <v>9.4756</v>
      </c>
      <c r="J13" s="3">
        <v>9.4756</v>
      </c>
      <c r="K13" s="3">
        <v>9.4756</v>
      </c>
    </row>
    <row r="14" spans="1:11" s="6" customFormat="1" ht="12.75">
      <c r="A14" s="6" t="s">
        <v>2</v>
      </c>
      <c r="B14" s="6">
        <v>4832556</v>
      </c>
      <c r="C14" s="6">
        <v>416926.4</v>
      </c>
      <c r="D14" s="6">
        <v>1885644.4</v>
      </c>
      <c r="E14" s="6">
        <v>9096576</v>
      </c>
      <c r="F14" s="6">
        <v>776999.2</v>
      </c>
      <c r="G14" s="6">
        <v>3790240</v>
      </c>
      <c r="H14" s="6">
        <v>479463.6</v>
      </c>
      <c r="I14" s="6">
        <v>1430815.6</v>
      </c>
      <c r="J14" s="6">
        <v>2160436.8</v>
      </c>
      <c r="K14" s="6">
        <v>1089694</v>
      </c>
    </row>
    <row r="15" spans="1:11" s="6" customFormat="1" ht="12.75">
      <c r="A15" s="6" t="s">
        <v>3</v>
      </c>
      <c r="B15" s="6">
        <v>6423287</v>
      </c>
      <c r="C15" s="6">
        <v>490727</v>
      </c>
      <c r="D15" s="6">
        <v>3328254</v>
      </c>
      <c r="E15" s="6">
        <v>13192338</v>
      </c>
      <c r="F15" s="6">
        <v>1016802</v>
      </c>
      <c r="G15" s="6">
        <v>5246124</v>
      </c>
      <c r="H15" s="6">
        <v>533403</v>
      </c>
      <c r="I15" s="6">
        <v>1787263</v>
      </c>
      <c r="J15" s="6">
        <v>2466498</v>
      </c>
      <c r="K15" s="6">
        <v>1462576</v>
      </c>
    </row>
    <row r="16" spans="1:11" s="7" customFormat="1" ht="12.75">
      <c r="A16" s="7" t="s">
        <v>8</v>
      </c>
      <c r="B16" s="7">
        <v>0.3291696981887018</v>
      </c>
      <c r="C16" s="7">
        <v>0.17701109836172516</v>
      </c>
      <c r="D16" s="7">
        <v>0.7650485955888608</v>
      </c>
      <c r="E16" s="7">
        <v>0.45025315019629364</v>
      </c>
      <c r="F16" s="7">
        <v>0.30862682998901425</v>
      </c>
      <c r="G16" s="7">
        <v>0.38411393473764194</v>
      </c>
      <c r="H16" s="7">
        <v>0.11249946815566401</v>
      </c>
      <c r="I16" s="7">
        <v>0.24912182953554593</v>
      </c>
      <c r="J16" s="7">
        <v>0.14166635191550164</v>
      </c>
      <c r="K16" s="7">
        <v>0.342189642229837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11.6548</v>
      </c>
      <c r="C19" s="3">
        <v>11.6548</v>
      </c>
      <c r="D19" s="3">
        <v>11.6548</v>
      </c>
      <c r="E19" s="3">
        <v>11.6548</v>
      </c>
      <c r="F19" s="3">
        <v>11.6548</v>
      </c>
      <c r="G19" s="3">
        <v>11.6548</v>
      </c>
      <c r="H19" s="3">
        <v>13.1647</v>
      </c>
      <c r="I19" s="3">
        <v>11.6548</v>
      </c>
      <c r="J19" s="3">
        <v>11.6548</v>
      </c>
      <c r="K19" s="3">
        <v>11.6548</v>
      </c>
    </row>
    <row r="20" spans="1:11" s="6" customFormat="1" ht="12.75">
      <c r="A20" s="6" t="s">
        <v>4</v>
      </c>
      <c r="B20" s="6">
        <v>5943948</v>
      </c>
      <c r="C20" s="6">
        <v>512811.2</v>
      </c>
      <c r="D20" s="6">
        <v>2319305.2</v>
      </c>
      <c r="E20" s="6">
        <v>11188608</v>
      </c>
      <c r="F20" s="6">
        <v>955693.6</v>
      </c>
      <c r="G20" s="6">
        <v>4661920</v>
      </c>
      <c r="H20" s="6">
        <v>579246.8</v>
      </c>
      <c r="I20" s="6">
        <v>1759874.8</v>
      </c>
      <c r="J20" s="6">
        <v>2657294.4</v>
      </c>
      <c r="K20" s="6">
        <v>1340302</v>
      </c>
    </row>
    <row r="21" spans="1:11" s="6" customFormat="1" ht="12.75">
      <c r="A21" s="6" t="s">
        <v>5</v>
      </c>
      <c r="B21" s="6">
        <v>9125140</v>
      </c>
      <c r="C21" s="6">
        <v>739741</v>
      </c>
      <c r="D21" s="6">
        <v>4311364</v>
      </c>
      <c r="E21" s="6">
        <v>16864431</v>
      </c>
      <c r="F21" s="6">
        <v>1165947</v>
      </c>
      <c r="G21" s="6">
        <v>7820712</v>
      </c>
      <c r="H21" s="6">
        <v>753053</v>
      </c>
      <c r="I21" s="6">
        <v>2603280</v>
      </c>
      <c r="J21" s="6">
        <v>3424205</v>
      </c>
      <c r="K21" s="6">
        <v>1827427</v>
      </c>
    </row>
    <row r="22" spans="1:11" s="7" customFormat="1" ht="12.75">
      <c r="A22" s="7" t="s">
        <v>8</v>
      </c>
      <c r="B22" s="7">
        <v>0.5351984909693018</v>
      </c>
      <c r="C22" s="7">
        <v>0.44252114618401467</v>
      </c>
      <c r="D22" s="7">
        <v>0.8589032612008112</v>
      </c>
      <c r="E22" s="7">
        <v>0.5072858929368157</v>
      </c>
      <c r="F22" s="7">
        <v>0.22000084545925602</v>
      </c>
      <c r="G22" s="7">
        <v>0.6775731887291073</v>
      </c>
      <c r="H22" s="7">
        <v>0.30005552037577066</v>
      </c>
      <c r="I22" s="7">
        <v>0.4792415915041229</v>
      </c>
      <c r="J22" s="7">
        <v>0.2886058089762279</v>
      </c>
      <c r="K22" s="7">
        <v>0.36344420884248474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4862100</v>
      </c>
      <c r="C25" s="6">
        <v>417560</v>
      </c>
      <c r="D25" s="6">
        <v>1899408</v>
      </c>
      <c r="E25" s="6">
        <v>9153600</v>
      </c>
      <c r="F25" s="6">
        <v>804894</v>
      </c>
      <c r="G25" s="6">
        <v>3817371</v>
      </c>
      <c r="H25" s="6">
        <v>417560</v>
      </c>
      <c r="I25" s="6">
        <v>1487174</v>
      </c>
      <c r="J25" s="6">
        <v>2176202</v>
      </c>
      <c r="K25" s="6">
        <v>1097652</v>
      </c>
    </row>
    <row r="26" spans="1:11" s="6" customFormat="1" ht="12.75">
      <c r="A26" s="6" t="s">
        <v>7</v>
      </c>
      <c r="B26" s="6">
        <v>5105928</v>
      </c>
      <c r="C26" s="6">
        <v>464606</v>
      </c>
      <c r="D26" s="6">
        <v>2400287</v>
      </c>
      <c r="E26" s="6">
        <v>10358159</v>
      </c>
      <c r="F26" s="6">
        <v>1172182</v>
      </c>
      <c r="G26" s="6">
        <v>5027963</v>
      </c>
      <c r="H26" s="6">
        <v>494339</v>
      </c>
      <c r="I26" s="6">
        <v>1872271</v>
      </c>
      <c r="J26" s="6">
        <v>2320535</v>
      </c>
      <c r="K26" s="6">
        <v>1224032</v>
      </c>
    </row>
    <row r="27" spans="1:11" s="7" customFormat="1" ht="12.75">
      <c r="A27" s="7" t="s">
        <v>8</v>
      </c>
      <c r="B27" s="7">
        <v>0.05014870117850312</v>
      </c>
      <c r="C27" s="7">
        <v>0.11266883801130377</v>
      </c>
      <c r="D27" s="7">
        <v>0.2637026905225207</v>
      </c>
      <c r="E27" s="7">
        <v>0.13159401765425624</v>
      </c>
      <c r="F27" s="7">
        <v>0.456318471749075</v>
      </c>
      <c r="G27" s="7">
        <v>0.3171271537401002</v>
      </c>
      <c r="H27" s="7">
        <v>0.18387537120413833</v>
      </c>
      <c r="I27" s="7">
        <v>0.2589454899023248</v>
      </c>
      <c r="J27" s="7">
        <v>0.06632334682166453</v>
      </c>
      <c r="K27" s="7">
        <v>0.11513667355409547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4432574</v>
      </c>
      <c r="C30" s="6">
        <v>361189</v>
      </c>
      <c r="D30" s="6">
        <v>2167595</v>
      </c>
      <c r="E30" s="6">
        <v>7722314</v>
      </c>
      <c r="F30" s="6">
        <v>571193</v>
      </c>
      <c r="G30" s="6">
        <v>3470931</v>
      </c>
      <c r="H30" s="6">
        <v>364179</v>
      </c>
      <c r="I30" s="6">
        <v>1279576</v>
      </c>
      <c r="J30" s="6">
        <v>1644761</v>
      </c>
      <c r="K30" s="6">
        <v>883477</v>
      </c>
    </row>
    <row r="31" spans="1:11" s="6" customFormat="1" ht="12.75">
      <c r="A31" s="6" t="s">
        <v>29</v>
      </c>
      <c r="B31" s="6">
        <v>4380607</v>
      </c>
      <c r="C31" s="6">
        <v>342870</v>
      </c>
      <c r="D31" s="6">
        <v>2167335</v>
      </c>
      <c r="E31" s="6">
        <v>7531440</v>
      </c>
      <c r="F31" s="6">
        <v>576428</v>
      </c>
      <c r="G31" s="6">
        <v>3382118</v>
      </c>
      <c r="H31" s="6">
        <v>347622</v>
      </c>
      <c r="I31" s="6">
        <v>1309037</v>
      </c>
      <c r="J31" s="6">
        <v>1646524</v>
      </c>
      <c r="K31" s="6">
        <v>838128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0.9882761122544147</v>
      </c>
      <c r="C36" s="7">
        <v>0.9492814011500904</v>
      </c>
      <c r="D36" s="7">
        <v>0.9998800513933646</v>
      </c>
      <c r="E36" s="7">
        <v>0.9752827973584084</v>
      </c>
      <c r="F36" s="7">
        <v>1.0091650282829097</v>
      </c>
      <c r="G36" s="7">
        <v>0.9744123406659482</v>
      </c>
      <c r="H36" s="7">
        <v>0.954536093514453</v>
      </c>
      <c r="I36" s="7">
        <v>1.0230240329609184</v>
      </c>
      <c r="J36" s="7">
        <v>1.0010718882561054</v>
      </c>
      <c r="K36" s="7">
        <v>0.9486698578457617</v>
      </c>
    </row>
    <row r="37" spans="1:11" s="7" customFormat="1" ht="12.75">
      <c r="A37" s="7" t="s">
        <v>8</v>
      </c>
      <c r="B37" s="7">
        <v>0.09808456917157193</v>
      </c>
      <c r="C37" s="7">
        <v>0.05475711238898939</v>
      </c>
      <c r="D37" s="7">
        <v>0.11097783488151625</v>
      </c>
      <c r="E37" s="7">
        <v>0.08364755262045365</v>
      </c>
      <c r="F37" s="7">
        <v>0.1212944758698995</v>
      </c>
      <c r="G37" s="7">
        <v>0.08268037851772014</v>
      </c>
      <c r="H37" s="7">
        <v>0.06059565946050327</v>
      </c>
      <c r="I37" s="7">
        <v>0.136693369956576</v>
      </c>
      <c r="J37" s="7">
        <v>0.11230209806233926</v>
      </c>
      <c r="K37" s="7">
        <v>0.054077619828624135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1.4739721814524622</v>
      </c>
      <c r="C40" s="7">
        <v>1.337217283865875</v>
      </c>
      <c r="D40" s="7">
        <v>1.8689519602681008</v>
      </c>
      <c r="E40" s="7">
        <v>1.3462693482513644</v>
      </c>
      <c r="F40" s="7">
        <v>1.206302940607743</v>
      </c>
      <c r="G40" s="7">
        <v>1.4509549713422796</v>
      </c>
      <c r="H40" s="7">
        <v>1.2002552279960803</v>
      </c>
      <c r="I40" s="7">
        <v>1.487647871314482</v>
      </c>
      <c r="J40" s="7">
        <v>1.2392484626468185</v>
      </c>
      <c r="K40" s="7">
        <v>1.2506554492942634</v>
      </c>
    </row>
    <row r="41" spans="1:11" s="7" customFormat="1" ht="12.75">
      <c r="A41" s="7" t="s">
        <v>8</v>
      </c>
      <c r="B41" s="7">
        <v>0.5515496646868023</v>
      </c>
      <c r="C41" s="7">
        <v>0.4075971409114474</v>
      </c>
      <c r="D41" s="7">
        <v>0.9673178529137905</v>
      </c>
      <c r="E41" s="7">
        <v>0.4171256297382784</v>
      </c>
      <c r="F41" s="7">
        <v>0.2697925690607821</v>
      </c>
      <c r="G41" s="7">
        <v>0.5273210224655576</v>
      </c>
      <c r="H41" s="7">
        <v>0.2634265557853477</v>
      </c>
      <c r="I41" s="7">
        <v>0.5659451276994549</v>
      </c>
      <c r="J41" s="7">
        <v>0.30447206594401965</v>
      </c>
      <c r="K41" s="7">
        <v>0.31647942030975096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2126</v>
      </c>
      <c r="C44" s="9">
        <v>185</v>
      </c>
      <c r="D44" s="9">
        <v>940</v>
      </c>
      <c r="E44" s="9">
        <v>3019</v>
      </c>
      <c r="F44" s="9">
        <v>209</v>
      </c>
      <c r="G44" s="9">
        <v>1638</v>
      </c>
      <c r="H44" s="9">
        <v>135</v>
      </c>
      <c r="I44" s="9">
        <v>520</v>
      </c>
      <c r="J44" s="9">
        <v>651</v>
      </c>
      <c r="K44" s="9">
        <v>332</v>
      </c>
    </row>
    <row r="45" spans="1:11" s="9" customFormat="1" ht="12.75">
      <c r="A45" s="9" t="s">
        <v>31</v>
      </c>
      <c r="B45" s="6">
        <v>23988.71119473189</v>
      </c>
      <c r="C45" s="6">
        <v>23783.783783783783</v>
      </c>
      <c r="D45" s="6">
        <v>21170.212765957447</v>
      </c>
      <c r="E45" s="6">
        <v>31798.608810864524</v>
      </c>
      <c r="F45" s="6">
        <v>39234.44976076555</v>
      </c>
      <c r="G45" s="6">
        <v>24420.02442002442</v>
      </c>
      <c r="H45" s="6">
        <v>32592.59259259259</v>
      </c>
      <c r="I45" s="6">
        <v>29038.46153846154</v>
      </c>
      <c r="J45" s="6">
        <v>35023.041474654376</v>
      </c>
      <c r="K45" s="6">
        <v>34638.55421686747</v>
      </c>
    </row>
    <row r="46" spans="1:11" s="9" customFormat="1" ht="12.75">
      <c r="A46" s="9" t="s">
        <v>32</v>
      </c>
      <c r="B46" s="6">
        <v>3021.301505174036</v>
      </c>
      <c r="C46" s="6">
        <v>2652.5783783783786</v>
      </c>
      <c r="D46" s="6">
        <v>3540.695744680851</v>
      </c>
      <c r="E46" s="6">
        <v>4369.770785028155</v>
      </c>
      <c r="F46" s="6">
        <v>4865.081339712919</v>
      </c>
      <c r="G46" s="6">
        <v>3202.7619047619046</v>
      </c>
      <c r="H46" s="6">
        <v>3951.133333333333</v>
      </c>
      <c r="I46" s="6">
        <v>3437.0442307692306</v>
      </c>
      <c r="J46" s="6">
        <v>3788.7834101382487</v>
      </c>
      <c r="K46" s="6">
        <v>4405.349397590361</v>
      </c>
    </row>
    <row r="47" spans="1:11" s="9" customFormat="1" ht="12.75">
      <c r="A47" s="9" t="s">
        <v>33</v>
      </c>
      <c r="B47" s="6">
        <v>4292.163687676388</v>
      </c>
      <c r="C47" s="6">
        <v>3998.6</v>
      </c>
      <c r="D47" s="6">
        <v>4586.557446808511</v>
      </c>
      <c r="E47" s="6">
        <v>5586.098376946009</v>
      </c>
      <c r="F47" s="6">
        <v>5578.693779904306</v>
      </c>
      <c r="G47" s="6">
        <v>4774.549450549451</v>
      </c>
      <c r="H47" s="6">
        <v>5578.170370370371</v>
      </c>
      <c r="I47" s="6">
        <v>5006.307692307692</v>
      </c>
      <c r="J47" s="6">
        <v>5259.9155145929335</v>
      </c>
      <c r="K47" s="6">
        <v>5504.298192771084</v>
      </c>
    </row>
  </sheetData>
  <sheetProtection password="F4F5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2" width="11.140625" style="2" bestFit="1" customWidth="1"/>
    <col min="13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61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40000000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9.4285</v>
      </c>
      <c r="C13" s="3">
        <v>9.4285</v>
      </c>
      <c r="D13" s="3">
        <v>9.4285</v>
      </c>
      <c r="E13" s="3">
        <v>9.4285</v>
      </c>
      <c r="F13" s="3">
        <v>9.4285</v>
      </c>
      <c r="G13" s="3">
        <v>9.4285</v>
      </c>
      <c r="H13" s="3">
        <v>10.8428</v>
      </c>
      <c r="I13" s="3">
        <v>9.4285</v>
      </c>
      <c r="J13" s="3">
        <v>9.4285</v>
      </c>
      <c r="K13" s="3">
        <v>9.4285</v>
      </c>
    </row>
    <row r="14" spans="1:11" s="6" customFormat="1" ht="12.75">
      <c r="A14" s="6" t="s">
        <v>2</v>
      </c>
      <c r="B14" s="6">
        <v>4808535</v>
      </c>
      <c r="C14" s="6">
        <v>414854</v>
      </c>
      <c r="D14" s="6">
        <v>1876271.5</v>
      </c>
      <c r="E14" s="6">
        <v>9051360</v>
      </c>
      <c r="F14" s="6">
        <v>773137</v>
      </c>
      <c r="G14" s="6">
        <v>3771400</v>
      </c>
      <c r="H14" s="6">
        <v>477083.2</v>
      </c>
      <c r="I14" s="6">
        <v>1423703.5</v>
      </c>
      <c r="J14" s="6">
        <v>2149698</v>
      </c>
      <c r="K14" s="6">
        <v>1084277.5</v>
      </c>
    </row>
    <row r="15" spans="1:11" s="6" customFormat="1" ht="12.75">
      <c r="A15" s="6" t="s">
        <v>3</v>
      </c>
      <c r="B15" s="6">
        <v>5982803</v>
      </c>
      <c r="C15" s="6">
        <v>446359</v>
      </c>
      <c r="D15" s="6">
        <v>3291709</v>
      </c>
      <c r="E15" s="6">
        <v>11734358</v>
      </c>
      <c r="F15" s="6">
        <v>994820</v>
      </c>
      <c r="G15" s="6">
        <v>4840347</v>
      </c>
      <c r="H15" s="6">
        <v>485757</v>
      </c>
      <c r="I15" s="6">
        <v>1837726</v>
      </c>
      <c r="J15" s="6">
        <v>2325708</v>
      </c>
      <c r="K15" s="6">
        <v>1338267</v>
      </c>
    </row>
    <row r="16" spans="1:11" s="7" customFormat="1" ht="12.75">
      <c r="A16" s="7" t="s">
        <v>8</v>
      </c>
      <c r="B16" s="7">
        <v>0.24420493975815918</v>
      </c>
      <c r="C16" s="7">
        <v>0.07594237972877205</v>
      </c>
      <c r="D16" s="7">
        <v>0.7543884240633618</v>
      </c>
      <c r="E16" s="7">
        <v>0.29641932262113097</v>
      </c>
      <c r="F16" s="7">
        <v>0.28673184700771015</v>
      </c>
      <c r="G16" s="7">
        <v>0.28343506390199924</v>
      </c>
      <c r="H16" s="7">
        <v>0.018180895910818045</v>
      </c>
      <c r="I16" s="7">
        <v>0.2908066883308217</v>
      </c>
      <c r="J16" s="7">
        <v>0.08187661708760952</v>
      </c>
      <c r="K16" s="7">
        <v>0.23424769028223863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11.5969</v>
      </c>
      <c r="C19" s="3">
        <v>11.5969</v>
      </c>
      <c r="D19" s="3">
        <v>11.5969</v>
      </c>
      <c r="E19" s="3">
        <v>11.5969</v>
      </c>
      <c r="F19" s="3">
        <v>11.5969</v>
      </c>
      <c r="G19" s="3">
        <v>11.5969</v>
      </c>
      <c r="H19" s="3">
        <v>13.0994</v>
      </c>
      <c r="I19" s="3">
        <v>11.5969</v>
      </c>
      <c r="J19" s="3">
        <v>11.597</v>
      </c>
      <c r="K19" s="3">
        <v>11.5969</v>
      </c>
    </row>
    <row r="20" spans="1:11" s="6" customFormat="1" ht="12.75">
      <c r="A20" s="6" t="s">
        <v>4</v>
      </c>
      <c r="B20" s="6">
        <v>5914419</v>
      </c>
      <c r="C20" s="6">
        <v>510263.6</v>
      </c>
      <c r="D20" s="6">
        <v>2307783.1</v>
      </c>
      <c r="E20" s="6">
        <v>11133024</v>
      </c>
      <c r="F20" s="6">
        <v>950945.7999999999</v>
      </c>
      <c r="G20" s="6">
        <v>4638760</v>
      </c>
      <c r="H20" s="6">
        <v>576373.6</v>
      </c>
      <c r="I20" s="6">
        <v>1751131.9</v>
      </c>
      <c r="J20" s="6">
        <v>2644116</v>
      </c>
      <c r="K20" s="6">
        <v>1333643.5</v>
      </c>
    </row>
    <row r="21" spans="1:11" s="6" customFormat="1" ht="12.75">
      <c r="A21" s="6" t="s">
        <v>5</v>
      </c>
      <c r="B21" s="6">
        <v>8640275</v>
      </c>
      <c r="C21" s="6">
        <v>691222</v>
      </c>
      <c r="D21" s="6">
        <v>4163030</v>
      </c>
      <c r="E21" s="6">
        <v>15409519</v>
      </c>
      <c r="F21" s="6">
        <v>1145365</v>
      </c>
      <c r="G21" s="6">
        <v>7374092</v>
      </c>
      <c r="H21" s="6">
        <v>701761</v>
      </c>
      <c r="I21" s="6">
        <v>2542344</v>
      </c>
      <c r="J21" s="6">
        <v>3267526</v>
      </c>
      <c r="K21" s="6">
        <v>1696991</v>
      </c>
    </row>
    <row r="22" spans="1:11" s="7" customFormat="1" ht="12.75">
      <c r="A22" s="7" t="s">
        <v>8</v>
      </c>
      <c r="B22" s="7">
        <v>0.4608831400007338</v>
      </c>
      <c r="C22" s="7">
        <v>0.3546370934552259</v>
      </c>
      <c r="D22" s="7">
        <v>0.8039086948855808</v>
      </c>
      <c r="E22" s="7">
        <v>0.3841269901151745</v>
      </c>
      <c r="F22" s="7">
        <v>0.20444824510503132</v>
      </c>
      <c r="G22" s="7">
        <v>0.5896687907975408</v>
      </c>
      <c r="H22" s="7">
        <v>0.21754535599826227</v>
      </c>
      <c r="I22" s="7">
        <v>0.45182895703059267</v>
      </c>
      <c r="J22" s="7">
        <v>0.23577256065921465</v>
      </c>
      <c r="K22" s="7">
        <v>0.2724472469591761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4838064</v>
      </c>
      <c r="C25" s="6">
        <v>415250</v>
      </c>
      <c r="D25" s="6">
        <v>1890294</v>
      </c>
      <c r="E25" s="6">
        <v>9108480</v>
      </c>
      <c r="F25" s="6">
        <v>801138</v>
      </c>
      <c r="G25" s="6">
        <v>3799072</v>
      </c>
      <c r="H25" s="6">
        <v>415250</v>
      </c>
      <c r="I25" s="6">
        <v>1480160</v>
      </c>
      <c r="J25" s="6">
        <v>2165760</v>
      </c>
      <c r="K25" s="6">
        <v>1092385</v>
      </c>
    </row>
    <row r="26" spans="1:11" s="6" customFormat="1" ht="12.75">
      <c r="A26" s="6" t="s">
        <v>7</v>
      </c>
      <c r="B26" s="6">
        <v>5041271</v>
      </c>
      <c r="C26" s="6">
        <v>455098</v>
      </c>
      <c r="D26" s="6">
        <v>2348972</v>
      </c>
      <c r="E26" s="6">
        <v>9785290</v>
      </c>
      <c r="F26" s="6">
        <v>1151149</v>
      </c>
      <c r="G26" s="6">
        <v>4717490</v>
      </c>
      <c r="H26" s="6">
        <v>481882</v>
      </c>
      <c r="I26" s="6">
        <v>1830862</v>
      </c>
      <c r="J26" s="6">
        <v>2274835</v>
      </c>
      <c r="K26" s="6">
        <v>1193626</v>
      </c>
    </row>
    <row r="27" spans="1:11" s="7" customFormat="1" ht="12.75">
      <c r="A27" s="7" t="s">
        <v>8</v>
      </c>
      <c r="B27" s="7">
        <v>0.04200171804258894</v>
      </c>
      <c r="C27" s="7">
        <v>0.09596146899458158</v>
      </c>
      <c r="D27" s="7">
        <v>0.24264902708255964</v>
      </c>
      <c r="E27" s="7">
        <v>0.07430548236368746</v>
      </c>
      <c r="F27" s="7">
        <v>0.4368922707448654</v>
      </c>
      <c r="G27" s="7">
        <v>0.24174798477101778</v>
      </c>
      <c r="H27" s="7">
        <v>0.16046237206502106</v>
      </c>
      <c r="I27" s="7">
        <v>0.23693519619500594</v>
      </c>
      <c r="J27" s="7">
        <v>0.050363382830969264</v>
      </c>
      <c r="K27" s="7">
        <v>0.09267886322130019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4190806</v>
      </c>
      <c r="C30" s="6">
        <v>336930</v>
      </c>
      <c r="D30" s="6">
        <v>2043964</v>
      </c>
      <c r="E30" s="6">
        <v>7358388</v>
      </c>
      <c r="F30" s="6">
        <v>563215</v>
      </c>
      <c r="G30" s="6">
        <v>3337354</v>
      </c>
      <c r="H30" s="6">
        <v>338686</v>
      </c>
      <c r="I30" s="6">
        <v>1220266</v>
      </c>
      <c r="J30" s="6">
        <v>1566420</v>
      </c>
      <c r="K30" s="6">
        <v>817904</v>
      </c>
    </row>
    <row r="31" spans="1:11" s="6" customFormat="1" ht="12.75">
      <c r="A31" s="6" t="s">
        <v>29</v>
      </c>
      <c r="B31" s="6">
        <v>4204370</v>
      </c>
      <c r="C31" s="6">
        <v>358437</v>
      </c>
      <c r="D31" s="6">
        <v>2049564</v>
      </c>
      <c r="E31" s="6">
        <v>7488686</v>
      </c>
      <c r="F31" s="6">
        <v>556179</v>
      </c>
      <c r="G31" s="6">
        <v>3313036</v>
      </c>
      <c r="H31" s="6">
        <v>354976</v>
      </c>
      <c r="I31" s="6">
        <v>1192991</v>
      </c>
      <c r="J31" s="6">
        <v>1681615</v>
      </c>
      <c r="K31" s="6">
        <v>856845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1.0032366089005313</v>
      </c>
      <c r="C36" s="7">
        <v>1.06383225002226</v>
      </c>
      <c r="D36" s="7">
        <v>1.0027397742817388</v>
      </c>
      <c r="E36" s="7">
        <v>1.0177074109166302</v>
      </c>
      <c r="F36" s="7">
        <v>0.9875074349937413</v>
      </c>
      <c r="G36" s="7">
        <v>0.9927133891100555</v>
      </c>
      <c r="H36" s="7">
        <v>1.0480976479689152</v>
      </c>
      <c r="I36" s="7">
        <v>0.9776483160228999</v>
      </c>
      <c r="J36" s="7">
        <v>1.0735403020901164</v>
      </c>
      <c r="K36" s="7">
        <v>1.0476107220407285</v>
      </c>
    </row>
    <row r="37" spans="1:11" s="7" customFormat="1" ht="12.75">
      <c r="A37" s="7" t="s">
        <v>8</v>
      </c>
      <c r="B37" s="7">
        <v>0.11470734322281251</v>
      </c>
      <c r="C37" s="7">
        <v>0.1820358333580665</v>
      </c>
      <c r="D37" s="7">
        <v>0.11415530475748747</v>
      </c>
      <c r="E37" s="7">
        <v>0.13078601212958918</v>
      </c>
      <c r="F37" s="7">
        <v>0.09723048332637907</v>
      </c>
      <c r="G37" s="7">
        <v>0.1030148767889505</v>
      </c>
      <c r="H37" s="7">
        <v>0.16455294218768368</v>
      </c>
      <c r="I37" s="7">
        <v>0.08627590669211105</v>
      </c>
      <c r="J37" s="7">
        <v>0.19282255787790703</v>
      </c>
      <c r="K37" s="7">
        <v>0.16401191337858712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1.4217355922872559</v>
      </c>
      <c r="C40" s="7">
        <v>1.4049091489183239</v>
      </c>
      <c r="D40" s="7">
        <v>1.7762189176270509</v>
      </c>
      <c r="E40" s="7">
        <v>1.3453103128134818</v>
      </c>
      <c r="F40" s="7">
        <v>1.169738590779832</v>
      </c>
      <c r="G40" s="7">
        <v>1.4284144900792453</v>
      </c>
      <c r="H40" s="7">
        <v>1.2317566245227054</v>
      </c>
      <c r="I40" s="7">
        <v>1.3625369967847654</v>
      </c>
      <c r="J40" s="7">
        <v>1.2719676443847396</v>
      </c>
      <c r="K40" s="7">
        <v>1.2849685841831044</v>
      </c>
    </row>
    <row r="41" spans="1:11" s="7" customFormat="1" ht="12.75">
      <c r="A41" s="7" t="s">
        <v>8</v>
      </c>
      <c r="B41" s="7">
        <v>0.49656378135500634</v>
      </c>
      <c r="C41" s="7">
        <v>0.4788517357034989</v>
      </c>
      <c r="D41" s="7">
        <v>0.8697041238179484</v>
      </c>
      <c r="E41" s="7">
        <v>0.4161161187510336</v>
      </c>
      <c r="F41" s="7">
        <v>0.23130377976824446</v>
      </c>
      <c r="G41" s="7">
        <v>0.5035942000834162</v>
      </c>
      <c r="H41" s="7">
        <v>0.2965859205502164</v>
      </c>
      <c r="I41" s="7">
        <v>0.434249470299753</v>
      </c>
      <c r="J41" s="7">
        <v>0.3389133098786734</v>
      </c>
      <c r="K41" s="7">
        <v>0.3525985096664257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2126</v>
      </c>
      <c r="C44" s="9">
        <v>185</v>
      </c>
      <c r="D44" s="9">
        <v>940</v>
      </c>
      <c r="E44" s="9">
        <v>3074</v>
      </c>
      <c r="F44" s="9">
        <v>209</v>
      </c>
      <c r="G44" s="9">
        <v>1639</v>
      </c>
      <c r="H44" s="9">
        <v>135</v>
      </c>
      <c r="I44" s="9">
        <v>520</v>
      </c>
      <c r="J44" s="9">
        <v>651</v>
      </c>
      <c r="K44" s="9">
        <v>332</v>
      </c>
    </row>
    <row r="45" spans="1:11" s="9" customFormat="1" ht="12.75">
      <c r="A45" s="9" t="s">
        <v>31</v>
      </c>
      <c r="B45" s="6">
        <v>23988.71119473189</v>
      </c>
      <c r="C45" s="6">
        <v>23783.783783783783</v>
      </c>
      <c r="D45" s="6">
        <v>21170.212765957447</v>
      </c>
      <c r="E45" s="6">
        <v>31229.668184775535</v>
      </c>
      <c r="F45" s="6">
        <v>39234.44976076555</v>
      </c>
      <c r="G45" s="6">
        <v>24405.125076266017</v>
      </c>
      <c r="H45" s="6">
        <v>32592.59259259259</v>
      </c>
      <c r="I45" s="6">
        <v>29038.46153846154</v>
      </c>
      <c r="J45" s="6">
        <v>35023.041474654376</v>
      </c>
      <c r="K45" s="6">
        <v>34638.55421686747</v>
      </c>
    </row>
    <row r="46" spans="1:11" s="9" customFormat="1" ht="12.75">
      <c r="A46" s="9" t="s">
        <v>32</v>
      </c>
      <c r="B46" s="6">
        <v>2814.1124176857948</v>
      </c>
      <c r="C46" s="6">
        <v>2412.7513513513513</v>
      </c>
      <c r="D46" s="6">
        <v>3501.818085106383</v>
      </c>
      <c r="E46" s="6">
        <v>3817.2927781392323</v>
      </c>
      <c r="F46" s="6">
        <v>4759.904306220095</v>
      </c>
      <c r="G46" s="6">
        <v>2953.2318486882245</v>
      </c>
      <c r="H46" s="6">
        <v>3598.2</v>
      </c>
      <c r="I46" s="6">
        <v>3534.0884615384616</v>
      </c>
      <c r="J46" s="6">
        <v>3572.516129032258</v>
      </c>
      <c r="K46" s="6">
        <v>4030.9246987951806</v>
      </c>
    </row>
    <row r="47" spans="1:11" s="9" customFormat="1" ht="12.75">
      <c r="A47" s="9" t="s">
        <v>33</v>
      </c>
      <c r="B47" s="6">
        <v>4064.099247412982</v>
      </c>
      <c r="C47" s="6">
        <v>3736.3351351351353</v>
      </c>
      <c r="D47" s="6">
        <v>4428.755319148936</v>
      </c>
      <c r="E47" s="6">
        <v>5012.855888093689</v>
      </c>
      <c r="F47" s="6">
        <v>5480.215311004785</v>
      </c>
      <c r="G47" s="6">
        <v>4499.140939597315</v>
      </c>
      <c r="H47" s="6">
        <v>5198.22962962963</v>
      </c>
      <c r="I47" s="6">
        <v>4889.123076923077</v>
      </c>
      <c r="J47" s="6">
        <v>5019.241167434716</v>
      </c>
      <c r="K47" s="6">
        <v>5111.418674698795</v>
      </c>
    </row>
  </sheetData>
  <sheetProtection password="F4F5" sheet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60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40000000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9.3817</v>
      </c>
      <c r="C13" s="3">
        <v>9.3817</v>
      </c>
      <c r="D13" s="3">
        <v>9.3817</v>
      </c>
      <c r="E13" s="3">
        <v>9.3817</v>
      </c>
      <c r="F13" s="3">
        <v>9.3817</v>
      </c>
      <c r="G13" s="3">
        <v>9.3817</v>
      </c>
      <c r="H13" s="3">
        <v>10.789</v>
      </c>
      <c r="I13" s="3">
        <v>9.3817</v>
      </c>
      <c r="J13" s="3">
        <v>9.3817</v>
      </c>
      <c r="K13" s="3">
        <v>9.3817</v>
      </c>
    </row>
    <row r="14" spans="1:11" s="6" customFormat="1" ht="12.75">
      <c r="A14" s="6" t="s">
        <v>2</v>
      </c>
      <c r="B14" s="6">
        <v>4784667</v>
      </c>
      <c r="C14" s="6">
        <v>412794.8</v>
      </c>
      <c r="D14" s="6">
        <v>1866958.3</v>
      </c>
      <c r="E14" s="6">
        <v>9006432</v>
      </c>
      <c r="F14" s="6">
        <v>769299.4</v>
      </c>
      <c r="G14" s="6">
        <v>3752680</v>
      </c>
      <c r="H14" s="6">
        <v>474716</v>
      </c>
      <c r="I14" s="6">
        <v>1416636.7</v>
      </c>
      <c r="J14" s="6">
        <v>2139027.6</v>
      </c>
      <c r="K14" s="6">
        <v>1078895.5</v>
      </c>
    </row>
    <row r="15" spans="1:11" s="6" customFormat="1" ht="12.75">
      <c r="A15" s="6" t="s">
        <v>3</v>
      </c>
      <c r="B15" s="6">
        <v>6009061</v>
      </c>
      <c r="C15" s="6">
        <v>444655</v>
      </c>
      <c r="D15" s="6">
        <v>3192083</v>
      </c>
      <c r="E15" s="6">
        <v>13319474</v>
      </c>
      <c r="F15" s="6">
        <v>1037820</v>
      </c>
      <c r="G15" s="6">
        <v>4890634</v>
      </c>
      <c r="H15" s="6">
        <v>494048</v>
      </c>
      <c r="I15" s="6">
        <v>1790607</v>
      </c>
      <c r="J15" s="6">
        <v>2308389</v>
      </c>
      <c r="K15" s="6">
        <v>1347312</v>
      </c>
    </row>
    <row r="16" spans="1:11" s="7" customFormat="1" ht="12.75">
      <c r="A16" s="7" t="s">
        <v>8</v>
      </c>
      <c r="B16" s="7">
        <v>0.2558995223701043</v>
      </c>
      <c r="C16" s="7">
        <v>0.07718168930422577</v>
      </c>
      <c r="D16" s="7">
        <v>0.7097773421077481</v>
      </c>
      <c r="E16" s="7">
        <v>0.47888464599521763</v>
      </c>
      <c r="F16" s="7">
        <v>0.34904563814816436</v>
      </c>
      <c r="G16" s="7">
        <v>0.30323768613364316</v>
      </c>
      <c r="H16" s="7">
        <v>0.040723295612534655</v>
      </c>
      <c r="I16" s="7">
        <v>0.2639846193452422</v>
      </c>
      <c r="J16" s="7">
        <v>0.07917681847583449</v>
      </c>
      <c r="K16" s="7">
        <v>0.24878822833165956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11.5394</v>
      </c>
      <c r="C19" s="3">
        <v>11.5394</v>
      </c>
      <c r="D19" s="3">
        <v>11.5394</v>
      </c>
      <c r="E19" s="3">
        <v>11.5394</v>
      </c>
      <c r="F19" s="3">
        <v>11.5394</v>
      </c>
      <c r="G19" s="3">
        <v>11.5394</v>
      </c>
      <c r="H19" s="3">
        <v>13.0344</v>
      </c>
      <c r="I19" s="3">
        <v>11.5394</v>
      </c>
      <c r="J19" s="3">
        <v>11.5394</v>
      </c>
      <c r="K19" s="3">
        <v>11.5394</v>
      </c>
    </row>
    <row r="20" spans="1:11" s="6" customFormat="1" ht="12.75">
      <c r="A20" s="6" t="s">
        <v>4</v>
      </c>
      <c r="B20" s="6">
        <v>5885094</v>
      </c>
      <c r="C20" s="6">
        <v>507733.60000000003</v>
      </c>
      <c r="D20" s="6">
        <v>2296340.6</v>
      </c>
      <c r="E20" s="6">
        <v>11077824</v>
      </c>
      <c r="F20" s="6">
        <v>946230.8</v>
      </c>
      <c r="G20" s="6">
        <v>4615760</v>
      </c>
      <c r="H20" s="6">
        <v>573513.6</v>
      </c>
      <c r="I20" s="6">
        <v>1742449.4000000001</v>
      </c>
      <c r="J20" s="6">
        <v>2630983.2</v>
      </c>
      <c r="K20" s="6">
        <v>1327031</v>
      </c>
    </row>
    <row r="21" spans="1:11" s="6" customFormat="1" ht="12.75">
      <c r="A21" s="6" t="s">
        <v>5</v>
      </c>
      <c r="B21" s="6">
        <v>8615855</v>
      </c>
      <c r="C21" s="6">
        <v>684674</v>
      </c>
      <c r="D21" s="6">
        <v>4077007</v>
      </c>
      <c r="E21" s="6">
        <v>16611846</v>
      </c>
      <c r="F21" s="6">
        <v>1183125</v>
      </c>
      <c r="G21" s="6">
        <v>7454198</v>
      </c>
      <c r="H21" s="6">
        <v>701585</v>
      </c>
      <c r="I21" s="6">
        <v>2481656</v>
      </c>
      <c r="J21" s="6">
        <v>3213434</v>
      </c>
      <c r="K21" s="6">
        <v>1698884</v>
      </c>
    </row>
    <row r="22" spans="1:11" s="7" customFormat="1" ht="12.75">
      <c r="A22" s="7" t="s">
        <v>8</v>
      </c>
      <c r="B22" s="7">
        <v>0.4640131491527578</v>
      </c>
      <c r="C22" s="7">
        <v>0.3484906257927385</v>
      </c>
      <c r="D22" s="7">
        <v>0.7754365358518679</v>
      </c>
      <c r="E22" s="7">
        <v>0.4995585775690244</v>
      </c>
      <c r="F22" s="7">
        <v>0.2503556214826234</v>
      </c>
      <c r="G22" s="7">
        <v>0.6149448844827288</v>
      </c>
      <c r="H22" s="7">
        <v>0.22331013597585136</v>
      </c>
      <c r="I22" s="7">
        <v>0.4242341843613937</v>
      </c>
      <c r="J22" s="7">
        <v>0.2213814212116595</v>
      </c>
      <c r="K22" s="7">
        <v>0.2802142527190397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4814028</v>
      </c>
      <c r="C25" s="6">
        <v>412940</v>
      </c>
      <c r="D25" s="6">
        <v>1881180</v>
      </c>
      <c r="E25" s="6">
        <v>9063360</v>
      </c>
      <c r="F25" s="6">
        <v>797382</v>
      </c>
      <c r="G25" s="6">
        <v>3780773</v>
      </c>
      <c r="H25" s="6">
        <v>412940</v>
      </c>
      <c r="I25" s="6">
        <v>1473146</v>
      </c>
      <c r="J25" s="6">
        <v>2155318</v>
      </c>
      <c r="K25" s="6">
        <v>1087118</v>
      </c>
    </row>
    <row r="26" spans="1:11" s="6" customFormat="1" ht="12.75">
      <c r="A26" s="6" t="s">
        <v>7</v>
      </c>
      <c r="B26" s="6">
        <v>5005586</v>
      </c>
      <c r="C26" s="6">
        <v>475203</v>
      </c>
      <c r="D26" s="6">
        <v>2336214</v>
      </c>
      <c r="E26" s="6">
        <v>9743682</v>
      </c>
      <c r="F26" s="6">
        <v>1143288</v>
      </c>
      <c r="G26" s="6">
        <v>4699448</v>
      </c>
      <c r="H26" s="6">
        <v>480558</v>
      </c>
      <c r="I26" s="6">
        <v>1821583</v>
      </c>
      <c r="J26" s="6">
        <v>2263526</v>
      </c>
      <c r="K26" s="6">
        <v>1190393</v>
      </c>
    </row>
    <row r="27" spans="1:11" s="7" customFormat="1" ht="12.75">
      <c r="A27" s="7" t="s">
        <v>8</v>
      </c>
      <c r="B27" s="7">
        <v>0.03979162564073163</v>
      </c>
      <c r="C27" s="7">
        <v>0.15077977430135128</v>
      </c>
      <c r="D27" s="7">
        <v>0.24188753867253532</v>
      </c>
      <c r="E27" s="7">
        <v>0.07506289058362461</v>
      </c>
      <c r="F27" s="7">
        <v>0.43380211742928737</v>
      </c>
      <c r="G27" s="7">
        <v>0.24298602428656785</v>
      </c>
      <c r="H27" s="7">
        <v>0.1637477599651281</v>
      </c>
      <c r="I27" s="7">
        <v>0.23652577544927658</v>
      </c>
      <c r="J27" s="7">
        <v>0.05020512054369703</v>
      </c>
      <c r="K27" s="7">
        <v>0.09499888696535243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4178629</v>
      </c>
      <c r="C30" s="6">
        <v>333656</v>
      </c>
      <c r="D30" s="6">
        <v>1993738</v>
      </c>
      <c r="E30" s="6">
        <v>7360741</v>
      </c>
      <c r="F30" s="6">
        <v>548639</v>
      </c>
      <c r="G30" s="6">
        <v>3278162</v>
      </c>
      <c r="H30" s="6">
        <v>338510</v>
      </c>
      <c r="I30" s="6">
        <v>1218640</v>
      </c>
      <c r="J30" s="6">
        <v>1539375</v>
      </c>
      <c r="K30" s="6">
        <v>819797</v>
      </c>
    </row>
    <row r="31" spans="1:11" s="6" customFormat="1" ht="12.75">
      <c r="A31" s="6" t="s">
        <v>29</v>
      </c>
      <c r="B31" s="6">
        <v>4158748</v>
      </c>
      <c r="C31" s="6">
        <v>310113</v>
      </c>
      <c r="D31" s="6">
        <v>2012592</v>
      </c>
      <c r="E31" s="6">
        <v>7359712</v>
      </c>
      <c r="F31" s="6">
        <v>556681</v>
      </c>
      <c r="G31" s="6">
        <v>3271493</v>
      </c>
      <c r="H31" s="6">
        <v>320999</v>
      </c>
      <c r="I31" s="6">
        <v>1248470</v>
      </c>
      <c r="J31" s="6">
        <v>1498780</v>
      </c>
      <c r="K31" s="6">
        <v>774418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0.9952422193977977</v>
      </c>
      <c r="C36" s="7">
        <v>0.9294393027549332</v>
      </c>
      <c r="D36" s="7">
        <v>1.009456608641657</v>
      </c>
      <c r="E36" s="7">
        <v>0.999860204291932</v>
      </c>
      <c r="F36" s="7">
        <v>1.014658090292524</v>
      </c>
      <c r="G36" s="7">
        <v>0.9979656283002487</v>
      </c>
      <c r="H36" s="7">
        <v>0.9482703612891791</v>
      </c>
      <c r="I36" s="7">
        <v>1.0244781067419417</v>
      </c>
      <c r="J36" s="7">
        <v>0.9736289078359724</v>
      </c>
      <c r="K36" s="7">
        <v>0.9446460526203438</v>
      </c>
    </row>
    <row r="37" spans="1:11" s="7" customFormat="1" ht="12.75">
      <c r="A37" s="7" t="s">
        <v>8</v>
      </c>
      <c r="B37" s="7">
        <v>0.10582468821977509</v>
      </c>
      <c r="C37" s="7">
        <v>0.032710336394370154</v>
      </c>
      <c r="D37" s="7">
        <v>0.12161845404628546</v>
      </c>
      <c r="E37" s="7">
        <v>0.110955782546591</v>
      </c>
      <c r="F37" s="7">
        <v>0.12739787810280445</v>
      </c>
      <c r="G37" s="7">
        <v>0.10885069811138748</v>
      </c>
      <c r="H37" s="7">
        <v>0.053633734765754504</v>
      </c>
      <c r="I37" s="7">
        <v>0.13830900749104624</v>
      </c>
      <c r="J37" s="7">
        <v>0.08180989759552482</v>
      </c>
      <c r="K37" s="7">
        <v>0.049606725133715335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1.4133157431300163</v>
      </c>
      <c r="C40" s="7">
        <v>1.2215579193498323</v>
      </c>
      <c r="D40" s="7">
        <v>1.7528688906166618</v>
      </c>
      <c r="E40" s="7">
        <v>1.328728818944948</v>
      </c>
      <c r="F40" s="7">
        <v>1.1766283659335544</v>
      </c>
      <c r="G40" s="7">
        <v>1.4175316740905073</v>
      </c>
      <c r="H40" s="7">
        <v>1.1194119895325936</v>
      </c>
      <c r="I40" s="7">
        <v>1.4330057446718394</v>
      </c>
      <c r="J40" s="7">
        <v>1.1393307262471306</v>
      </c>
      <c r="K40" s="7">
        <v>1.1671437969421965</v>
      </c>
    </row>
    <row r="41" spans="1:11" s="7" customFormat="1" ht="12.75">
      <c r="A41" s="7" t="s">
        <v>8</v>
      </c>
      <c r="B41" s="7">
        <v>0.48770078224212243</v>
      </c>
      <c r="C41" s="7">
        <v>0.28585044142087623</v>
      </c>
      <c r="D41" s="7">
        <v>0.8451251480175388</v>
      </c>
      <c r="E41" s="7">
        <v>0.3986619146788928</v>
      </c>
      <c r="F41" s="7">
        <v>0.23855617466689938</v>
      </c>
      <c r="G41" s="7">
        <v>0.49213860430579714</v>
      </c>
      <c r="H41" s="7">
        <v>0.178328410034309</v>
      </c>
      <c r="I41" s="7">
        <v>0.5084270996545679</v>
      </c>
      <c r="J41" s="7">
        <v>0.19929550131276907</v>
      </c>
      <c r="K41" s="7">
        <v>0.22857241783389104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2126</v>
      </c>
      <c r="C44" s="9">
        <v>185</v>
      </c>
      <c r="D44" s="9">
        <v>940</v>
      </c>
      <c r="E44" s="9">
        <v>3073</v>
      </c>
      <c r="F44" s="9">
        <v>209</v>
      </c>
      <c r="G44" s="9">
        <v>1676</v>
      </c>
      <c r="H44" s="9">
        <v>135</v>
      </c>
      <c r="I44" s="9">
        <v>520</v>
      </c>
      <c r="J44" s="9">
        <v>651</v>
      </c>
      <c r="K44" s="9">
        <v>332</v>
      </c>
    </row>
    <row r="45" spans="1:11" s="9" customFormat="1" ht="12.75">
      <c r="A45" s="9" t="s">
        <v>31</v>
      </c>
      <c r="B45" s="6">
        <v>23988.71119473189</v>
      </c>
      <c r="C45" s="6">
        <v>23783.783783783783</v>
      </c>
      <c r="D45" s="6">
        <v>21170.212765957447</v>
      </c>
      <c r="E45" s="6">
        <v>31239.83078424992</v>
      </c>
      <c r="F45" s="6">
        <v>39234.44976076555</v>
      </c>
      <c r="G45" s="6">
        <v>23866.34844868735</v>
      </c>
      <c r="H45" s="6">
        <v>32592.59259259259</v>
      </c>
      <c r="I45" s="6">
        <v>29038.46153846154</v>
      </c>
      <c r="J45" s="6">
        <v>35023.041474654376</v>
      </c>
      <c r="K45" s="6">
        <v>34638.55421686747</v>
      </c>
    </row>
    <row r="46" spans="1:11" s="9" customFormat="1" ht="12.75">
      <c r="A46" s="9" t="s">
        <v>32</v>
      </c>
      <c r="B46" s="6">
        <v>2826.4633113828786</v>
      </c>
      <c r="C46" s="6">
        <v>2403.5405405405404</v>
      </c>
      <c r="D46" s="6">
        <v>3395.8329787234043</v>
      </c>
      <c r="E46" s="6">
        <v>4334.355353075171</v>
      </c>
      <c r="F46" s="6">
        <v>4965.645933014354</v>
      </c>
      <c r="G46" s="6">
        <v>2918.0393794749402</v>
      </c>
      <c r="H46" s="6">
        <v>3659.614814814815</v>
      </c>
      <c r="I46" s="6">
        <v>3443.475</v>
      </c>
      <c r="J46" s="6">
        <v>3545.9124423963135</v>
      </c>
      <c r="K46" s="6">
        <v>4058.1686746987953</v>
      </c>
    </row>
    <row r="47" spans="1:11" s="9" customFormat="1" ht="12.75">
      <c r="A47" s="9" t="s">
        <v>33</v>
      </c>
      <c r="B47" s="6">
        <v>4052.6128880526812</v>
      </c>
      <c r="C47" s="6">
        <v>3700.9405405405405</v>
      </c>
      <c r="D47" s="6">
        <v>4337.241489361702</v>
      </c>
      <c r="E47" s="6">
        <v>5405.7422713960295</v>
      </c>
      <c r="F47" s="6">
        <v>5660.885167464115</v>
      </c>
      <c r="G47" s="6">
        <v>4447.612171837709</v>
      </c>
      <c r="H47" s="6">
        <v>5196.925925925926</v>
      </c>
      <c r="I47" s="6">
        <v>4772.415384615385</v>
      </c>
      <c r="J47" s="6">
        <v>4936.1505376344085</v>
      </c>
      <c r="K47" s="6">
        <v>5117.120481927711</v>
      </c>
    </row>
  </sheetData>
  <sheetProtection password="F4F5" sheet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59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40000000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9.3352</v>
      </c>
      <c r="C13" s="3">
        <v>9.3352</v>
      </c>
      <c r="D13" s="3">
        <v>9.3352</v>
      </c>
      <c r="E13" s="3">
        <v>9.3352</v>
      </c>
      <c r="F13" s="3">
        <v>9.3352</v>
      </c>
      <c r="G13" s="3">
        <v>9.3352</v>
      </c>
      <c r="H13" s="3">
        <v>10.7355</v>
      </c>
      <c r="I13" s="3">
        <v>9.3352</v>
      </c>
      <c r="J13" s="3">
        <v>9.3352</v>
      </c>
      <c r="K13" s="3">
        <v>9.3352</v>
      </c>
    </row>
    <row r="14" spans="1:11" s="6" customFormat="1" ht="12.75">
      <c r="A14" s="6" t="s">
        <v>2</v>
      </c>
      <c r="B14" s="6">
        <v>4760952</v>
      </c>
      <c r="C14" s="6">
        <v>410748.8</v>
      </c>
      <c r="D14" s="6">
        <v>1857704.8</v>
      </c>
      <c r="E14" s="6">
        <v>8961792</v>
      </c>
      <c r="F14" s="6">
        <v>765486.4</v>
      </c>
      <c r="G14" s="6">
        <v>3734080</v>
      </c>
      <c r="H14" s="6">
        <v>472362</v>
      </c>
      <c r="I14" s="6">
        <v>1409615.2</v>
      </c>
      <c r="J14" s="6">
        <v>2128425.6</v>
      </c>
      <c r="K14" s="6">
        <v>1073548</v>
      </c>
    </row>
    <row r="15" spans="1:11" s="6" customFormat="1" ht="12.75">
      <c r="A15" s="6" t="s">
        <v>3</v>
      </c>
      <c r="B15" s="6">
        <v>5681486</v>
      </c>
      <c r="C15" s="6">
        <v>416107</v>
      </c>
      <c r="D15" s="6">
        <v>3094436</v>
      </c>
      <c r="E15" s="6">
        <v>13181785</v>
      </c>
      <c r="F15" s="6">
        <v>985692</v>
      </c>
      <c r="G15" s="6">
        <v>4551194</v>
      </c>
      <c r="H15" s="6">
        <v>517213</v>
      </c>
      <c r="I15" s="6">
        <v>1737169</v>
      </c>
      <c r="J15" s="6">
        <v>2239218</v>
      </c>
      <c r="K15" s="6">
        <v>1376046</v>
      </c>
    </row>
    <row r="16" spans="1:11" s="7" customFormat="1" ht="12.75">
      <c r="A16" s="7" t="s">
        <v>8</v>
      </c>
      <c r="B16" s="7">
        <v>0.1933508256331927</v>
      </c>
      <c r="C16" s="7">
        <v>0.013044955943876188</v>
      </c>
      <c r="D16" s="7">
        <v>0.6657307447340395</v>
      </c>
      <c r="E16" s="7">
        <v>0.4708871841703088</v>
      </c>
      <c r="F16" s="7">
        <v>0.28766755359729446</v>
      </c>
      <c r="G16" s="7">
        <v>0.21882605621732795</v>
      </c>
      <c r="H16" s="7">
        <v>0.09495048289235798</v>
      </c>
      <c r="I16" s="7">
        <v>0.23237107545378347</v>
      </c>
      <c r="J16" s="7">
        <v>0.05205368700695946</v>
      </c>
      <c r="K16" s="7">
        <v>0.28177407996661535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11.4821</v>
      </c>
      <c r="C19" s="3">
        <v>11.4821</v>
      </c>
      <c r="D19" s="3">
        <v>11.4821</v>
      </c>
      <c r="E19" s="3">
        <v>11.4821</v>
      </c>
      <c r="F19" s="3">
        <v>11.4821</v>
      </c>
      <c r="G19" s="3">
        <v>11.4821</v>
      </c>
      <c r="H19" s="3">
        <v>12.9697</v>
      </c>
      <c r="I19" s="3">
        <v>11.4821</v>
      </c>
      <c r="J19" s="3">
        <v>11.4821</v>
      </c>
      <c r="K19" s="3">
        <v>11.4821</v>
      </c>
    </row>
    <row r="20" spans="1:11" s="6" customFormat="1" ht="12.75">
      <c r="A20" s="6" t="s">
        <v>4</v>
      </c>
      <c r="B20" s="6">
        <v>5855871</v>
      </c>
      <c r="C20" s="6">
        <v>505212.4</v>
      </c>
      <c r="D20" s="6">
        <v>2284937.9000000004</v>
      </c>
      <c r="E20" s="6">
        <v>11022816</v>
      </c>
      <c r="F20" s="6">
        <v>941532.2000000001</v>
      </c>
      <c r="G20" s="6">
        <v>4592840</v>
      </c>
      <c r="H20" s="6">
        <v>570666.7999999999</v>
      </c>
      <c r="I20" s="6">
        <v>1733797.1</v>
      </c>
      <c r="J20" s="6">
        <v>2617918.8000000003</v>
      </c>
      <c r="K20" s="6">
        <v>1320441.5</v>
      </c>
    </row>
    <row r="21" spans="1:11" s="6" customFormat="1" ht="12.75">
      <c r="A21" s="6" t="s">
        <v>5</v>
      </c>
      <c r="B21" s="6">
        <v>8226977</v>
      </c>
      <c r="C21" s="6">
        <v>650374</v>
      </c>
      <c r="D21" s="6">
        <v>3958326</v>
      </c>
      <c r="E21" s="6">
        <v>16761587</v>
      </c>
      <c r="F21" s="6">
        <v>1127544</v>
      </c>
      <c r="G21" s="6">
        <v>7052479</v>
      </c>
      <c r="H21" s="6">
        <v>723821</v>
      </c>
      <c r="I21" s="6">
        <v>2410439</v>
      </c>
      <c r="J21" s="6">
        <v>3140138</v>
      </c>
      <c r="K21" s="6">
        <v>1719002</v>
      </c>
    </row>
    <row r="22" spans="1:11" s="7" customFormat="1" ht="12.75">
      <c r="A22" s="7" t="s">
        <v>8</v>
      </c>
      <c r="B22" s="7">
        <v>0.40491090053042494</v>
      </c>
      <c r="C22" s="7">
        <v>0.28732786447838565</v>
      </c>
      <c r="D22" s="7">
        <v>0.7323560522148105</v>
      </c>
      <c r="E22" s="7">
        <v>0.5206265803584129</v>
      </c>
      <c r="F22" s="7">
        <v>0.1975628661452045</v>
      </c>
      <c r="G22" s="7">
        <v>0.5355377065171005</v>
      </c>
      <c r="H22" s="7">
        <v>0.2683776242108356</v>
      </c>
      <c r="I22" s="7">
        <v>0.3902659082772718</v>
      </c>
      <c r="J22" s="7">
        <v>0.1994787615261404</v>
      </c>
      <c r="K22" s="7">
        <v>0.3018388167896874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4789992</v>
      </c>
      <c r="C25" s="6">
        <v>410630</v>
      </c>
      <c r="D25" s="6">
        <v>1872066</v>
      </c>
      <c r="E25" s="6">
        <v>9018240</v>
      </c>
      <c r="F25" s="6">
        <v>793626</v>
      </c>
      <c r="G25" s="6">
        <v>3762474</v>
      </c>
      <c r="H25" s="6">
        <v>410630</v>
      </c>
      <c r="I25" s="6">
        <v>1466132</v>
      </c>
      <c r="J25" s="6">
        <v>2144876</v>
      </c>
      <c r="K25" s="6">
        <v>1081851</v>
      </c>
    </row>
    <row r="26" spans="1:11" s="6" customFormat="1" ht="12.75">
      <c r="A26" s="6" t="s">
        <v>7</v>
      </c>
      <c r="B26" s="6">
        <v>4854213</v>
      </c>
      <c r="C26" s="6">
        <v>485028</v>
      </c>
      <c r="D26" s="6">
        <v>2168299</v>
      </c>
      <c r="E26" s="6">
        <v>9281882</v>
      </c>
      <c r="F26" s="6">
        <v>1073965</v>
      </c>
      <c r="G26" s="6">
        <v>4497650</v>
      </c>
      <c r="H26" s="6">
        <v>440095</v>
      </c>
      <c r="I26" s="6">
        <v>1686113</v>
      </c>
      <c r="J26" s="6">
        <v>2163985</v>
      </c>
      <c r="K26" s="6">
        <v>1091628</v>
      </c>
    </row>
    <row r="27" spans="1:11" s="7" customFormat="1" ht="12.75">
      <c r="A27" s="7" t="s">
        <v>8</v>
      </c>
      <c r="B27" s="7">
        <v>0.013407329281552036</v>
      </c>
      <c r="C27" s="7">
        <v>0.1811801378369822</v>
      </c>
      <c r="D27" s="7">
        <v>0.15823854500856274</v>
      </c>
      <c r="E27" s="7">
        <v>0.02923430735930736</v>
      </c>
      <c r="F27" s="7">
        <v>0.353238175160592</v>
      </c>
      <c r="G27" s="7">
        <v>0.1953969648693918</v>
      </c>
      <c r="H27" s="7">
        <v>0.07175559506124735</v>
      </c>
      <c r="I27" s="7">
        <v>0.15004174248976218</v>
      </c>
      <c r="J27" s="7">
        <v>0.008909139735816895</v>
      </c>
      <c r="K27" s="7">
        <v>0.009037288868799863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3984723</v>
      </c>
      <c r="C30" s="6">
        <v>316506</v>
      </c>
      <c r="D30" s="6">
        <v>1940269</v>
      </c>
      <c r="E30" s="6">
        <v>7539308</v>
      </c>
      <c r="F30" s="6">
        <v>529656</v>
      </c>
      <c r="G30" s="6">
        <v>3248897</v>
      </c>
      <c r="H30" s="6">
        <v>349355</v>
      </c>
      <c r="I30" s="6">
        <v>1153992</v>
      </c>
      <c r="J30" s="6">
        <v>1502727</v>
      </c>
      <c r="K30" s="6">
        <v>829312</v>
      </c>
    </row>
    <row r="31" spans="1:11" s="6" customFormat="1" ht="12.75">
      <c r="A31" s="6" t="s">
        <v>29</v>
      </c>
      <c r="B31" s="6">
        <v>4021178</v>
      </c>
      <c r="C31" s="6">
        <v>331834</v>
      </c>
      <c r="D31" s="6">
        <v>1937130</v>
      </c>
      <c r="E31" s="6">
        <v>7482838</v>
      </c>
      <c r="F31" s="6">
        <v>518552</v>
      </c>
      <c r="G31" s="6">
        <v>3243095</v>
      </c>
      <c r="H31" s="6">
        <v>356203</v>
      </c>
      <c r="I31" s="6">
        <v>1129585</v>
      </c>
      <c r="J31" s="6">
        <v>1543435</v>
      </c>
      <c r="K31" s="6">
        <v>839284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1.0091486911386311</v>
      </c>
      <c r="C36" s="7">
        <v>1.0484287817608513</v>
      </c>
      <c r="D36" s="7">
        <v>0.9983821830890459</v>
      </c>
      <c r="E36" s="7">
        <v>0.9925099226613371</v>
      </c>
      <c r="F36" s="7">
        <v>0.979035449423777</v>
      </c>
      <c r="G36" s="7">
        <v>0.9982141631452152</v>
      </c>
      <c r="H36" s="7">
        <v>1.0196018376722817</v>
      </c>
      <c r="I36" s="7">
        <v>0.9788499400342463</v>
      </c>
      <c r="J36" s="7">
        <v>1.0270894181045527</v>
      </c>
      <c r="K36" s="7">
        <v>1.0120244250655965</v>
      </c>
    </row>
    <row r="37" spans="1:11" s="7" customFormat="1" ht="12.75">
      <c r="A37" s="7" t="s">
        <v>8</v>
      </c>
      <c r="B37" s="7">
        <v>0.12127632348736794</v>
      </c>
      <c r="C37" s="7">
        <v>0.16492086862316802</v>
      </c>
      <c r="D37" s="7">
        <v>0.10931353676560662</v>
      </c>
      <c r="E37" s="7">
        <v>0.10278880295704118</v>
      </c>
      <c r="F37" s="7">
        <v>0.08781716602641887</v>
      </c>
      <c r="G37" s="7">
        <v>0.10912684793912786</v>
      </c>
      <c r="H37" s="7">
        <v>0.13289093074697966</v>
      </c>
      <c r="I37" s="7">
        <v>0.08761104448249579</v>
      </c>
      <c r="J37" s="7">
        <v>0.14121046456061404</v>
      </c>
      <c r="K37" s="7">
        <v>0.12447158340621844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1.373383395911556</v>
      </c>
      <c r="C40" s="7">
        <v>1.3136415495740008</v>
      </c>
      <c r="D40" s="7">
        <v>1.6955646803355133</v>
      </c>
      <c r="E40" s="7">
        <v>1.3576998835869165</v>
      </c>
      <c r="F40" s="7">
        <v>1.1015066717845656</v>
      </c>
      <c r="G40" s="7">
        <v>1.4122394858083451</v>
      </c>
      <c r="H40" s="7">
        <v>1.2483747083236665</v>
      </c>
      <c r="I40" s="7">
        <v>1.3030186750225847</v>
      </c>
      <c r="J40" s="7">
        <v>1.1791313007874804</v>
      </c>
      <c r="K40" s="7">
        <v>1.271217240597179</v>
      </c>
    </row>
    <row r="41" spans="1:11" s="7" customFormat="1" ht="12.75">
      <c r="A41" s="7" t="s">
        <v>8</v>
      </c>
      <c r="B41" s="7">
        <v>0.44566673253848</v>
      </c>
      <c r="C41" s="7">
        <v>0.3827805784989482</v>
      </c>
      <c r="D41" s="7">
        <v>0.7848049266689614</v>
      </c>
      <c r="E41" s="7">
        <v>0.42915777219675433</v>
      </c>
      <c r="F41" s="7">
        <v>0.1594807071416482</v>
      </c>
      <c r="G41" s="7">
        <v>0.486567879798258</v>
      </c>
      <c r="H41" s="7">
        <v>0.31407864034070165</v>
      </c>
      <c r="I41" s="7">
        <v>0.37159860528693134</v>
      </c>
      <c r="J41" s="7">
        <v>0.24119084293419002</v>
      </c>
      <c r="K41" s="7">
        <v>0.3381234111549254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2126</v>
      </c>
      <c r="C44" s="9">
        <v>185</v>
      </c>
      <c r="D44" s="9">
        <v>940</v>
      </c>
      <c r="E44" s="9">
        <v>3340</v>
      </c>
      <c r="F44" s="9">
        <v>209</v>
      </c>
      <c r="G44" s="9">
        <v>1676</v>
      </c>
      <c r="H44" s="9">
        <v>135</v>
      </c>
      <c r="I44" s="9">
        <v>517</v>
      </c>
      <c r="J44" s="9">
        <v>651</v>
      </c>
      <c r="K44" s="9">
        <v>332</v>
      </c>
    </row>
    <row r="45" spans="1:11" s="9" customFormat="1" ht="12.75">
      <c r="A45" s="9" t="s">
        <v>31</v>
      </c>
      <c r="B45" s="6">
        <v>23988.71119473189</v>
      </c>
      <c r="C45" s="6">
        <v>23783.783783783783</v>
      </c>
      <c r="D45" s="6">
        <v>21170.212765957447</v>
      </c>
      <c r="E45" s="6">
        <v>28742.51497005988</v>
      </c>
      <c r="F45" s="6">
        <v>39234.44976076555</v>
      </c>
      <c r="G45" s="6">
        <v>23866.34844868735</v>
      </c>
      <c r="H45" s="6">
        <v>32592.59259259259</v>
      </c>
      <c r="I45" s="6">
        <v>29206.96324951644</v>
      </c>
      <c r="J45" s="6">
        <v>35023.041474654376</v>
      </c>
      <c r="K45" s="6">
        <v>34638.55421686747</v>
      </c>
    </row>
    <row r="46" spans="1:11" s="9" customFormat="1" ht="12.75">
      <c r="A46" s="9" t="s">
        <v>32</v>
      </c>
      <c r="B46" s="6">
        <v>2672.382878645343</v>
      </c>
      <c r="C46" s="6">
        <v>2249.227027027027</v>
      </c>
      <c r="D46" s="6">
        <v>3291.953191489362</v>
      </c>
      <c r="E46" s="6">
        <v>3946.6422155688624</v>
      </c>
      <c r="F46" s="6">
        <v>4716.22966507177</v>
      </c>
      <c r="G46" s="6">
        <v>2715.5095465393797</v>
      </c>
      <c r="H46" s="6">
        <v>3831.2074074074076</v>
      </c>
      <c r="I46" s="6">
        <v>3360.094777562863</v>
      </c>
      <c r="J46" s="6">
        <v>3439.6589861751154</v>
      </c>
      <c r="K46" s="6">
        <v>4144.71686746988</v>
      </c>
    </row>
    <row r="47" spans="1:11" s="9" customFormat="1" ht="12.75">
      <c r="A47" s="9" t="s">
        <v>33</v>
      </c>
      <c r="B47" s="6">
        <v>3869.6975540921917</v>
      </c>
      <c r="C47" s="6">
        <v>3515.535135135135</v>
      </c>
      <c r="D47" s="6">
        <v>4210.985106382978</v>
      </c>
      <c r="E47" s="6">
        <v>5018.439221556886</v>
      </c>
      <c r="F47" s="6">
        <v>5394.9473684210525</v>
      </c>
      <c r="G47" s="6">
        <v>4207.923031026253</v>
      </c>
      <c r="H47" s="6">
        <v>5361.637037037037</v>
      </c>
      <c r="I47" s="6">
        <v>4662.357833655706</v>
      </c>
      <c r="J47" s="6">
        <v>4823.560675883256</v>
      </c>
      <c r="K47" s="6">
        <v>5177.71686746988</v>
      </c>
    </row>
  </sheetData>
  <sheetProtection password="F4F5" sheet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2"/>
  <sheetViews>
    <sheetView zoomScale="85" zoomScaleNormal="85" zoomScalePageLayoutView="0" workbookViewId="0" topLeftCell="A1">
      <selection activeCell="B11" sqref="B11:J48"/>
    </sheetView>
  </sheetViews>
  <sheetFormatPr defaultColWidth="9.140625" defaultRowHeight="12.75"/>
  <cols>
    <col min="1" max="1" width="41.421875" style="2" customWidth="1"/>
    <col min="2" max="10" width="15.7109375" style="2" customWidth="1"/>
    <col min="11" max="11" width="11.14062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78</v>
      </c>
    </row>
    <row r="9" spans="1:10" s="5" customFormat="1" ht="38.25">
      <c r="A9" s="4"/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21</v>
      </c>
      <c r="J9" s="5" t="s">
        <v>23</v>
      </c>
    </row>
    <row r="10" s="3" customFormat="1" ht="12" customHeight="1"/>
    <row r="11" spans="1:10" s="6" customFormat="1" ht="12.75">
      <c r="A11" s="6" t="s">
        <v>72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23008755</v>
      </c>
      <c r="H11" s="6">
        <v>4400000</v>
      </c>
      <c r="I11" s="6">
        <v>22800000</v>
      </c>
      <c r="J11" s="6">
        <v>11500000</v>
      </c>
    </row>
    <row r="12" spans="1:20" s="6" customFormat="1" ht="12.75">
      <c r="A12" s="6" t="s">
        <v>1</v>
      </c>
      <c r="B12" s="6">
        <v>47977077</v>
      </c>
      <c r="C12" s="6">
        <v>4139198.8000000007</v>
      </c>
      <c r="D12" s="6">
        <v>18720467.299999997</v>
      </c>
      <c r="E12" s="6">
        <v>90309792</v>
      </c>
      <c r="F12" s="6">
        <v>7713961.4</v>
      </c>
      <c r="G12" s="6">
        <v>21644957.069999997</v>
      </c>
      <c r="H12" s="6">
        <v>4139198.8000000007</v>
      </c>
      <c r="I12" s="6">
        <v>21448575.6</v>
      </c>
      <c r="J12" s="6">
        <v>10818360.5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="3" customFormat="1" ht="6" customHeight="1"/>
    <row r="14" spans="1:10" s="3" customFormat="1" ht="12.75">
      <c r="A14" s="3" t="s">
        <v>26</v>
      </c>
      <c r="B14" s="3">
        <v>10.1591</v>
      </c>
      <c r="C14" s="3">
        <v>10.1591</v>
      </c>
      <c r="D14" s="3">
        <v>10.1591</v>
      </c>
      <c r="E14" s="3">
        <v>10.159</v>
      </c>
      <c r="F14" s="3">
        <v>10.1591</v>
      </c>
      <c r="G14" s="3">
        <v>10.1591</v>
      </c>
      <c r="H14" s="3">
        <v>11.6829</v>
      </c>
      <c r="I14" s="3">
        <v>10.1591</v>
      </c>
      <c r="J14" s="3">
        <v>10.1591</v>
      </c>
    </row>
    <row r="15" spans="1:10" s="6" customFormat="1" ht="12.75">
      <c r="A15" s="6" t="s">
        <v>2</v>
      </c>
      <c r="B15" s="6">
        <v>5181141</v>
      </c>
      <c r="C15" s="6">
        <v>447000.4</v>
      </c>
      <c r="D15" s="6">
        <v>2021660.9000000001</v>
      </c>
      <c r="E15" s="6">
        <v>9752640</v>
      </c>
      <c r="F15" s="6">
        <v>833046.2000000001</v>
      </c>
      <c r="G15" s="6">
        <v>2337482.429205</v>
      </c>
      <c r="H15" s="6">
        <v>514047.6</v>
      </c>
      <c r="I15" s="6">
        <v>2316274.8000000003</v>
      </c>
      <c r="J15" s="6">
        <v>1168296.5</v>
      </c>
    </row>
    <row r="16" spans="1:10" s="6" customFormat="1" ht="12.75">
      <c r="A16" s="6" t="s">
        <v>3</v>
      </c>
      <c r="B16" s="6">
        <v>5560950</v>
      </c>
      <c r="C16" s="6">
        <v>581879</v>
      </c>
      <c r="D16" s="6">
        <v>3881072</v>
      </c>
      <c r="E16" s="6">
        <v>9931749</v>
      </c>
      <c r="F16" s="6">
        <v>946782</v>
      </c>
      <c r="G16" s="6">
        <v>3027379</v>
      </c>
      <c r="H16" s="6">
        <v>642841</v>
      </c>
      <c r="I16" s="6">
        <v>2635913</v>
      </c>
      <c r="J16" s="6">
        <v>1604528</v>
      </c>
    </row>
    <row r="17" spans="1:10" s="7" customFormat="1" ht="12.75">
      <c r="A17" s="7" t="s">
        <v>8</v>
      </c>
      <c r="B17" s="7">
        <v>0.0733060536279557</v>
      </c>
      <c r="C17" s="7">
        <v>0.3017415644370787</v>
      </c>
      <c r="D17" s="7">
        <v>0.9197443052887849</v>
      </c>
      <c r="E17" s="7">
        <v>0.018365181120188995</v>
      </c>
      <c r="F17" s="7">
        <v>0.136530002777757</v>
      </c>
      <c r="G17" s="7">
        <v>0.29514513656885133</v>
      </c>
      <c r="H17" s="7">
        <v>0.2505476146566972</v>
      </c>
      <c r="I17" s="7">
        <v>0.13799666602598262</v>
      </c>
      <c r="J17" s="7">
        <v>0.3733910869372629</v>
      </c>
    </row>
    <row r="18" spans="1:10" s="3" customFormat="1" ht="12.75">
      <c r="A18" s="3" t="s">
        <v>9</v>
      </c>
      <c r="B18" s="8" t="s">
        <v>53</v>
      </c>
      <c r="C18" s="8" t="s">
        <v>53</v>
      </c>
      <c r="D18" s="8" t="s">
        <v>53</v>
      </c>
      <c r="E18" s="8" t="s">
        <v>53</v>
      </c>
      <c r="F18" s="8" t="s">
        <v>53</v>
      </c>
      <c r="G18" s="8" t="s">
        <v>53</v>
      </c>
      <c r="H18" s="8" t="s">
        <v>53</v>
      </c>
      <c r="I18" s="8" t="s">
        <v>53</v>
      </c>
      <c r="J18" s="8" t="s">
        <v>53</v>
      </c>
    </row>
    <row r="19" s="3" customFormat="1" ht="6" customHeight="1"/>
    <row r="20" spans="1:10" s="3" customFormat="1" ht="12.75">
      <c r="A20" s="3" t="s">
        <v>27</v>
      </c>
      <c r="B20" s="3">
        <v>12.4955</v>
      </c>
      <c r="C20" s="3">
        <v>12.4955</v>
      </c>
      <c r="D20" s="3">
        <v>12.4955</v>
      </c>
      <c r="E20" s="3">
        <v>12.4955</v>
      </c>
      <c r="F20" s="3">
        <v>12.4955</v>
      </c>
      <c r="G20" s="3">
        <v>12.4955</v>
      </c>
      <c r="H20" s="3">
        <v>14.1143</v>
      </c>
      <c r="I20" s="3">
        <v>12.4955</v>
      </c>
      <c r="J20" s="3">
        <v>12.4955</v>
      </c>
    </row>
    <row r="21" spans="1:10" s="6" customFormat="1" ht="12.75">
      <c r="A21" s="6" t="s">
        <v>4</v>
      </c>
      <c r="B21" s="6">
        <v>6372705</v>
      </c>
      <c r="C21" s="6">
        <v>549802</v>
      </c>
      <c r="D21" s="6">
        <v>2486604.5</v>
      </c>
      <c r="E21" s="6">
        <v>11995680</v>
      </c>
      <c r="F21" s="6">
        <v>1024631</v>
      </c>
      <c r="G21" s="6">
        <v>2875058.9810249996</v>
      </c>
      <c r="H21" s="6">
        <v>621029.2</v>
      </c>
      <c r="I21" s="6">
        <v>2848974</v>
      </c>
      <c r="J21" s="6">
        <v>1436982.5</v>
      </c>
    </row>
    <row r="22" spans="1:10" s="6" customFormat="1" ht="12.75">
      <c r="A22" s="6" t="s">
        <v>5</v>
      </c>
      <c r="B22" s="6">
        <v>9485795</v>
      </c>
      <c r="C22" s="6">
        <v>797364</v>
      </c>
      <c r="D22" s="6">
        <v>4601842</v>
      </c>
      <c r="E22" s="6">
        <v>15995248</v>
      </c>
      <c r="F22" s="6">
        <v>1267722</v>
      </c>
      <c r="G22" s="6">
        <v>4650163</v>
      </c>
      <c r="H22" s="6">
        <v>810341</v>
      </c>
      <c r="I22" s="6">
        <v>3645905</v>
      </c>
      <c r="J22" s="6">
        <v>1982466</v>
      </c>
    </row>
    <row r="23" spans="1:10" s="7" customFormat="1" ht="12.75">
      <c r="A23" s="7" t="s">
        <v>8</v>
      </c>
      <c r="B23" s="7">
        <v>0.4885037044708644</v>
      </c>
      <c r="C23" s="7">
        <v>0.4502748262101629</v>
      </c>
      <c r="D23" s="7">
        <v>0.8506529687370871</v>
      </c>
      <c r="E23" s="7">
        <v>0.33341736358422364</v>
      </c>
      <c r="F23" s="7">
        <v>0.23724736026920912</v>
      </c>
      <c r="G23" s="7">
        <v>0.6174148185099668</v>
      </c>
      <c r="H23" s="7">
        <v>0.3048355858307469</v>
      </c>
      <c r="I23" s="7">
        <v>0.27972561350156233</v>
      </c>
      <c r="J23" s="7">
        <v>0.3796034398470406</v>
      </c>
    </row>
    <row r="24" spans="1:10" s="3" customFormat="1" ht="12.75">
      <c r="A24" s="3" t="s">
        <v>9</v>
      </c>
      <c r="B24" s="8" t="s">
        <v>53</v>
      </c>
      <c r="C24" s="8" t="s">
        <v>53</v>
      </c>
      <c r="D24" s="8" t="s">
        <v>53</v>
      </c>
      <c r="E24" s="8" t="s">
        <v>53</v>
      </c>
      <c r="F24" s="8" t="s">
        <v>53</v>
      </c>
      <c r="G24" s="8" t="s">
        <v>53</v>
      </c>
      <c r="H24" s="8" t="s">
        <v>53</v>
      </c>
      <c r="I24" s="8" t="s">
        <v>53</v>
      </c>
      <c r="J24" s="8" t="s">
        <v>53</v>
      </c>
    </row>
    <row r="25" s="3" customFormat="1" ht="6" customHeight="1"/>
    <row r="26" spans="1:10" s="6" customFormat="1" ht="12.75">
      <c r="A26" s="6" t="s">
        <v>6</v>
      </c>
      <c r="B26" s="6">
        <v>5054388</v>
      </c>
      <c r="C26" s="6">
        <v>436040</v>
      </c>
      <c r="D26" s="6">
        <v>1972320</v>
      </c>
      <c r="E26" s="6">
        <v>9514560</v>
      </c>
      <c r="F26" s="6">
        <v>834942</v>
      </c>
      <c r="G26" s="6">
        <v>2280123</v>
      </c>
      <c r="H26" s="6">
        <v>436040</v>
      </c>
      <c r="I26" s="6">
        <v>2259738</v>
      </c>
      <c r="J26" s="6">
        <v>1139788</v>
      </c>
    </row>
    <row r="27" spans="1:10" s="6" customFormat="1" ht="12.75">
      <c r="A27" s="6" t="s">
        <v>7</v>
      </c>
      <c r="B27" s="6">
        <v>5425944</v>
      </c>
      <c r="C27" s="6">
        <v>463439</v>
      </c>
      <c r="D27" s="6">
        <v>1985736</v>
      </c>
      <c r="E27" s="6">
        <v>9907351</v>
      </c>
      <c r="F27" s="6">
        <v>882129</v>
      </c>
      <c r="G27" s="6">
        <v>2310051</v>
      </c>
      <c r="H27" s="6">
        <v>440380.2</v>
      </c>
      <c r="I27" s="6">
        <v>2353698</v>
      </c>
      <c r="J27" s="6">
        <v>1150473</v>
      </c>
    </row>
    <row r="28" spans="1:10" s="7" customFormat="1" ht="12.75">
      <c r="A28" s="7" t="s">
        <v>8</v>
      </c>
      <c r="B28" s="7">
        <v>0.07351157054029094</v>
      </c>
      <c r="C28" s="7">
        <v>0.06283597835061004</v>
      </c>
      <c r="D28" s="7">
        <v>0.006802141640301776</v>
      </c>
      <c r="E28" s="7">
        <v>0.041283149194497694</v>
      </c>
      <c r="F28" s="7">
        <v>0.05651530285936029</v>
      </c>
      <c r="G28" s="7">
        <v>0.013125607697479478</v>
      </c>
      <c r="H28" s="7">
        <v>0.009953673974864718</v>
      </c>
      <c r="I28" s="7">
        <v>0.04158004158004158</v>
      </c>
      <c r="J28" s="7">
        <v>0.009374550354978294</v>
      </c>
    </row>
    <row r="29" spans="1:10" s="3" customFormat="1" ht="12.75">
      <c r="A29" s="3" t="s">
        <v>9</v>
      </c>
      <c r="B29" s="8" t="s">
        <v>53</v>
      </c>
      <c r="C29" s="8" t="s">
        <v>53</v>
      </c>
      <c r="D29" s="8" t="s">
        <v>53</v>
      </c>
      <c r="E29" s="8" t="s">
        <v>53</v>
      </c>
      <c r="F29" s="8" t="s">
        <v>53</v>
      </c>
      <c r="G29" s="8" t="s">
        <v>53</v>
      </c>
      <c r="H29" s="8" t="s">
        <v>53</v>
      </c>
      <c r="I29" s="8" t="s">
        <v>53</v>
      </c>
      <c r="J29" s="8" t="s">
        <v>53</v>
      </c>
    </row>
    <row r="30" s="3" customFormat="1" ht="6" customHeight="1"/>
    <row r="31" spans="1:10" s="6" customFormat="1" ht="12.75">
      <c r="A31" s="6" t="s">
        <v>28</v>
      </c>
      <c r="B31" s="6">
        <v>4675384</v>
      </c>
      <c r="C31" s="6">
        <v>390001</v>
      </c>
      <c r="D31" s="6">
        <v>2305576</v>
      </c>
      <c r="E31" s="6">
        <v>7811027</v>
      </c>
      <c r="F31" s="6">
        <v>625422</v>
      </c>
      <c r="G31" s="6">
        <v>2314109</v>
      </c>
      <c r="H31" s="6">
        <v>393187</v>
      </c>
      <c r="I31" s="6">
        <v>1771567</v>
      </c>
      <c r="J31" s="6">
        <v>961027</v>
      </c>
    </row>
    <row r="32" spans="1:10" s="6" customFormat="1" ht="12.75">
      <c r="A32" s="6" t="s">
        <v>29</v>
      </c>
      <c r="B32" s="6">
        <v>4656170</v>
      </c>
      <c r="C32" s="6">
        <v>400804</v>
      </c>
      <c r="D32" s="6">
        <v>2298821</v>
      </c>
      <c r="E32" s="6">
        <v>7731243</v>
      </c>
      <c r="F32" s="6">
        <v>611079</v>
      </c>
      <c r="G32" s="6">
        <v>2252833</v>
      </c>
      <c r="H32" s="6">
        <v>398835</v>
      </c>
      <c r="I32" s="6">
        <v>1798554</v>
      </c>
      <c r="J32" s="6">
        <v>962492</v>
      </c>
    </row>
    <row r="33" s="3" customFormat="1" ht="12.75">
      <c r="A33" s="3" t="s">
        <v>11</v>
      </c>
    </row>
    <row r="34" s="3" customFormat="1" ht="6" customHeight="1"/>
    <row r="35" s="3" customFormat="1" ht="12.75">
      <c r="A35" s="3" t="s">
        <v>10</v>
      </c>
    </row>
    <row r="36" s="3" customFormat="1" ht="6" customHeight="1"/>
    <row r="37" spans="1:10" s="7" customFormat="1" ht="12.75">
      <c r="A37" s="7" t="s">
        <v>12</v>
      </c>
      <c r="B37" s="7">
        <v>0.9958903910352604</v>
      </c>
      <c r="C37" s="7">
        <v>1.027699928974541</v>
      </c>
      <c r="D37" s="7">
        <v>0.9970701464623157</v>
      </c>
      <c r="E37" s="7">
        <v>0.9897857221591988</v>
      </c>
      <c r="F37" s="7">
        <v>0.9770666845745752</v>
      </c>
      <c r="G37" s="7">
        <v>0.9735206941418922</v>
      </c>
      <c r="H37" s="7">
        <v>1.0143646661766539</v>
      </c>
      <c r="I37" s="7">
        <v>1.0152334063571968</v>
      </c>
      <c r="J37" s="7">
        <v>1.001524410864627</v>
      </c>
    </row>
    <row r="38" spans="1:10" s="7" customFormat="1" ht="12.75">
      <c r="A38" s="7" t="s">
        <v>8</v>
      </c>
      <c r="B38" s="7">
        <v>0.10654487892806719</v>
      </c>
      <c r="C38" s="7">
        <v>0.14188880997171216</v>
      </c>
      <c r="D38" s="7">
        <v>0.1078557182914619</v>
      </c>
      <c r="E38" s="7">
        <v>0.09976191351022079</v>
      </c>
      <c r="F38" s="7">
        <v>0.0856296495273059</v>
      </c>
      <c r="G38" s="7">
        <v>0.081689660157658</v>
      </c>
      <c r="H38" s="7">
        <v>0.12707185130739318</v>
      </c>
      <c r="I38" s="7">
        <v>0.12803711817466312</v>
      </c>
      <c r="J38" s="7">
        <v>0.11280490096069662</v>
      </c>
    </row>
    <row r="39" spans="1:10" s="3" customFormat="1" ht="12.75">
      <c r="A39" s="3" t="s">
        <v>9</v>
      </c>
      <c r="B39" s="8" t="s">
        <v>53</v>
      </c>
      <c r="C39" s="8" t="s">
        <v>53</v>
      </c>
      <c r="D39" s="8" t="s">
        <v>53</v>
      </c>
      <c r="E39" s="8" t="s">
        <v>53</v>
      </c>
      <c r="F39" s="8" t="s">
        <v>53</v>
      </c>
      <c r="G39" s="8" t="s">
        <v>53</v>
      </c>
      <c r="H39" s="8" t="s">
        <v>53</v>
      </c>
      <c r="I39" s="8" t="s">
        <v>53</v>
      </c>
      <c r="J39" s="8" t="s">
        <v>53</v>
      </c>
    </row>
    <row r="40" s="3" customFormat="1" ht="6" customHeight="1"/>
    <row r="41" spans="1:10" s="7" customFormat="1" ht="12.75">
      <c r="A41" s="7" t="s">
        <v>13</v>
      </c>
      <c r="B41" s="7">
        <v>1.4612852783864936</v>
      </c>
      <c r="C41" s="7">
        <v>1.4579939687378365</v>
      </c>
      <c r="D41" s="7">
        <v>1.848963918467935</v>
      </c>
      <c r="E41" s="7">
        <v>1.2890045416349887</v>
      </c>
      <c r="F41" s="7">
        <v>1.1927786686133837</v>
      </c>
      <c r="G41" s="7">
        <v>1.5671560234891826</v>
      </c>
      <c r="H41" s="7">
        <v>1.2844323584140651</v>
      </c>
      <c r="I41" s="7">
        <v>1.26259769306424</v>
      </c>
      <c r="J41" s="7">
        <v>1.3396015609097536</v>
      </c>
    </row>
    <row r="42" spans="1:10" s="7" customFormat="1" ht="12.75">
      <c r="A42" s="7" t="s">
        <v>8</v>
      </c>
      <c r="B42" s="7">
        <v>0.5381950298805196</v>
      </c>
      <c r="C42" s="7">
        <v>0.5347304934082491</v>
      </c>
      <c r="D42" s="7">
        <v>0.9462778089136159</v>
      </c>
      <c r="E42" s="7">
        <v>0.356846885931567</v>
      </c>
      <c r="F42" s="7">
        <v>0.25555649327724606</v>
      </c>
      <c r="G42" s="7">
        <v>0.6496379194622977</v>
      </c>
      <c r="H42" s="7">
        <v>0.3520340614884896</v>
      </c>
      <c r="I42" s="7">
        <v>0.3290502032255158</v>
      </c>
      <c r="J42" s="7">
        <v>0.4101069062207934</v>
      </c>
    </row>
    <row r="43" spans="1:10" s="3" customFormat="1" ht="12.75">
      <c r="A43" s="3" t="s">
        <v>9</v>
      </c>
      <c r="B43" s="8" t="s">
        <v>53</v>
      </c>
      <c r="C43" s="8" t="s">
        <v>53</v>
      </c>
      <c r="D43" s="8" t="s">
        <v>53</v>
      </c>
      <c r="E43" s="8" t="s">
        <v>53</v>
      </c>
      <c r="F43" s="8" t="s">
        <v>53</v>
      </c>
      <c r="G43" s="8" t="s">
        <v>53</v>
      </c>
      <c r="H43" s="8" t="s">
        <v>53</v>
      </c>
      <c r="I43" s="8" t="s">
        <v>53</v>
      </c>
      <c r="J43" s="8" t="s">
        <v>53</v>
      </c>
    </row>
    <row r="45" spans="1:10" s="9" customFormat="1" ht="12.75">
      <c r="A45" s="9" t="s">
        <v>30</v>
      </c>
      <c r="B45" s="12">
        <v>2120</v>
      </c>
      <c r="C45" s="9">
        <v>183</v>
      </c>
      <c r="D45" s="12">
        <v>940</v>
      </c>
      <c r="E45" s="12">
        <v>2829</v>
      </c>
      <c r="F45" s="12">
        <v>207</v>
      </c>
      <c r="G45" s="12">
        <v>914</v>
      </c>
      <c r="H45" s="12">
        <v>134</v>
      </c>
      <c r="I45" s="12">
        <v>640</v>
      </c>
      <c r="J45" s="12">
        <v>331</v>
      </c>
    </row>
    <row r="46" spans="1:10" s="9" customFormat="1" ht="12.75">
      <c r="A46" s="9" t="s">
        <v>31</v>
      </c>
      <c r="B46" s="6">
        <v>24056.603773584906</v>
      </c>
      <c r="C46" s="6">
        <v>24043.715846994535</v>
      </c>
      <c r="D46" s="6">
        <v>21170.212765957447</v>
      </c>
      <c r="E46" s="6">
        <v>33934.25238600212</v>
      </c>
      <c r="F46" s="6">
        <v>39613.52657004831</v>
      </c>
      <c r="G46" s="6">
        <v>25173.692560175055</v>
      </c>
      <c r="H46" s="6">
        <v>32835.82089552239</v>
      </c>
      <c r="I46" s="6">
        <v>35625</v>
      </c>
      <c r="J46" s="6">
        <v>34743.20241691843</v>
      </c>
    </row>
    <row r="47" spans="1:10" s="9" customFormat="1" ht="12.75">
      <c r="A47" s="9" t="s">
        <v>32</v>
      </c>
      <c r="B47" s="6">
        <v>2623.0896226415093</v>
      </c>
      <c r="C47" s="6">
        <v>3179.6666666666665</v>
      </c>
      <c r="D47" s="6">
        <v>4128.8</v>
      </c>
      <c r="E47" s="6">
        <v>3510.692470837752</v>
      </c>
      <c r="F47" s="6">
        <v>4573.826086956522</v>
      </c>
      <c r="G47" s="6">
        <v>3312.230853391685</v>
      </c>
      <c r="H47" s="6">
        <v>4797.320895522388</v>
      </c>
      <c r="I47" s="6">
        <v>4118.6140625</v>
      </c>
      <c r="J47" s="6">
        <v>4847.516616314199</v>
      </c>
    </row>
    <row r="48" spans="1:10" s="9" customFormat="1" ht="12.75">
      <c r="A48" s="9" t="s">
        <v>33</v>
      </c>
      <c r="B48" s="6">
        <v>4474.431603773585</v>
      </c>
      <c r="C48" s="6">
        <v>4357.180327868852</v>
      </c>
      <c r="D48" s="6">
        <v>4895.576595744681</v>
      </c>
      <c r="E48" s="6">
        <v>5654.028985507246</v>
      </c>
      <c r="F48" s="6">
        <v>6124.260869565217</v>
      </c>
      <c r="G48" s="6">
        <v>5087.705689277899</v>
      </c>
      <c r="H48" s="6">
        <v>6047.320895522388</v>
      </c>
      <c r="I48" s="6">
        <v>5696.7265625</v>
      </c>
      <c r="J48" s="6">
        <v>5989.323262839879</v>
      </c>
    </row>
    <row r="57" ht="12.75">
      <c r="T57" s="13"/>
    </row>
    <row r="62" ht="12.75">
      <c r="T62" s="13"/>
    </row>
  </sheetData>
  <sheetProtection password="F4F5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59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40000000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9.2889</v>
      </c>
      <c r="C13" s="3">
        <v>9.2889</v>
      </c>
      <c r="D13" s="3">
        <v>9.2889</v>
      </c>
      <c r="E13" s="3">
        <v>9.2889</v>
      </c>
      <c r="F13" s="3">
        <v>9.2889</v>
      </c>
      <c r="G13" s="3">
        <v>9.2889</v>
      </c>
      <c r="H13" s="3">
        <v>10.6822</v>
      </c>
      <c r="I13" s="3">
        <v>9.2889</v>
      </c>
      <c r="J13" s="3">
        <v>9.2889</v>
      </c>
      <c r="K13" s="3">
        <v>9.2889</v>
      </c>
    </row>
    <row r="14" spans="1:11" s="6" customFormat="1" ht="12.75">
      <c r="A14" s="6" t="s">
        <v>2</v>
      </c>
      <c r="B14" s="6">
        <v>4737339</v>
      </c>
      <c r="C14" s="6">
        <v>408711.6</v>
      </c>
      <c r="D14" s="6">
        <v>1848491.1</v>
      </c>
      <c r="E14" s="6">
        <v>8917344</v>
      </c>
      <c r="F14" s="6">
        <v>761689.8</v>
      </c>
      <c r="G14" s="6">
        <v>3715560</v>
      </c>
      <c r="H14" s="6">
        <v>470016.8</v>
      </c>
      <c r="I14" s="6">
        <v>1402623.9</v>
      </c>
      <c r="J14" s="6">
        <v>2117869.2</v>
      </c>
      <c r="K14" s="6">
        <v>1068223.5</v>
      </c>
    </row>
    <row r="15" spans="1:11" s="6" customFormat="1" ht="12.75">
      <c r="A15" s="6" t="s">
        <v>3</v>
      </c>
      <c r="B15" s="6">
        <v>5797423</v>
      </c>
      <c r="C15" s="6">
        <v>418026</v>
      </c>
      <c r="D15" s="6">
        <v>3115101</v>
      </c>
      <c r="E15" s="6">
        <v>12118678</v>
      </c>
      <c r="F15" s="6">
        <v>984939</v>
      </c>
      <c r="G15" s="6">
        <v>4686469</v>
      </c>
      <c r="H15" s="6">
        <v>513898</v>
      </c>
      <c r="I15" s="6">
        <v>1820995</v>
      </c>
      <c r="J15" s="6">
        <v>2285433</v>
      </c>
      <c r="K15" s="6">
        <v>1402533</v>
      </c>
    </row>
    <row r="16" spans="1:11" s="7" customFormat="1" ht="12.75">
      <c r="A16" s="7" t="s">
        <v>8</v>
      </c>
      <c r="B16" s="7">
        <v>0.22377203742438528</v>
      </c>
      <c r="C16" s="7">
        <v>0.022789663909710475</v>
      </c>
      <c r="D16" s="7">
        <v>0.6852128744358033</v>
      </c>
      <c r="E16" s="7">
        <v>0.35900084150617045</v>
      </c>
      <c r="F16" s="7">
        <v>0.2930972687306564</v>
      </c>
      <c r="G16" s="7">
        <v>0.26130892786013415</v>
      </c>
      <c r="H16" s="7">
        <v>0.09336091816292527</v>
      </c>
      <c r="I16" s="7">
        <v>0.29827746411564793</v>
      </c>
      <c r="J16" s="7">
        <v>0.07911905041161173</v>
      </c>
      <c r="K16" s="7">
        <v>0.3129583837090272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11.4251</v>
      </c>
      <c r="C19" s="3">
        <v>11.4251</v>
      </c>
      <c r="D19" s="3">
        <v>11.4251</v>
      </c>
      <c r="E19" s="3">
        <v>11.4251</v>
      </c>
      <c r="F19" s="3">
        <v>11.4251</v>
      </c>
      <c r="G19" s="3">
        <v>11.4251</v>
      </c>
      <c r="H19" s="3">
        <v>12.9053</v>
      </c>
      <c r="I19" s="3">
        <v>11.4251</v>
      </c>
      <c r="J19" s="3">
        <v>11.4251</v>
      </c>
      <c r="K19" s="3">
        <v>11.4251</v>
      </c>
    </row>
    <row r="20" spans="1:11" s="6" customFormat="1" ht="12.75">
      <c r="A20" s="6" t="s">
        <v>4</v>
      </c>
      <c r="B20" s="6">
        <v>5826801</v>
      </c>
      <c r="C20" s="6">
        <v>502704.4</v>
      </c>
      <c r="D20" s="6">
        <v>2273594.9</v>
      </c>
      <c r="E20" s="6">
        <v>10968096</v>
      </c>
      <c r="F20" s="6">
        <v>936858.2000000001</v>
      </c>
      <c r="G20" s="6">
        <v>4570040</v>
      </c>
      <c r="H20" s="6">
        <v>567833.2000000001</v>
      </c>
      <c r="I20" s="6">
        <v>1725190.1</v>
      </c>
      <c r="J20" s="6">
        <v>2604922.8000000003</v>
      </c>
      <c r="K20" s="6">
        <v>1313886.5</v>
      </c>
    </row>
    <row r="21" spans="1:11" s="6" customFormat="1" ht="12.75">
      <c r="A21" s="6" t="s">
        <v>5</v>
      </c>
      <c r="B21" s="6">
        <v>8259017</v>
      </c>
      <c r="C21" s="6">
        <v>644401</v>
      </c>
      <c r="D21" s="6">
        <v>3950760</v>
      </c>
      <c r="E21" s="6">
        <v>15832107</v>
      </c>
      <c r="F21" s="6">
        <v>1122156</v>
      </c>
      <c r="G21" s="6">
        <v>7291912</v>
      </c>
      <c r="H21" s="6">
        <v>713622</v>
      </c>
      <c r="I21" s="6">
        <v>2472308</v>
      </c>
      <c r="J21" s="6">
        <v>3154432</v>
      </c>
      <c r="K21" s="6">
        <v>1719593</v>
      </c>
    </row>
    <row r="22" spans="1:11" s="7" customFormat="1" ht="12.75">
      <c r="A22" s="7" t="s">
        <v>8</v>
      </c>
      <c r="B22" s="7">
        <v>0.41741875173015175</v>
      </c>
      <c r="C22" s="7">
        <v>0.2818686289596828</v>
      </c>
      <c r="D22" s="7">
        <v>0.7376710336568754</v>
      </c>
      <c r="E22" s="7">
        <v>0.4434690396582962</v>
      </c>
      <c r="F22" s="7">
        <v>0.19778638859114422</v>
      </c>
      <c r="G22" s="7">
        <v>0.5955904105872158</v>
      </c>
      <c r="H22" s="7">
        <v>0.2567458190186835</v>
      </c>
      <c r="I22" s="7">
        <v>0.4330641011677495</v>
      </c>
      <c r="J22" s="7">
        <v>0.21095028228859591</v>
      </c>
      <c r="K22" s="7">
        <v>0.3087835212554509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4765956</v>
      </c>
      <c r="C25" s="6">
        <v>408320</v>
      </c>
      <c r="D25" s="6">
        <v>1862952</v>
      </c>
      <c r="E25" s="6">
        <v>8973120</v>
      </c>
      <c r="F25" s="6">
        <v>789870</v>
      </c>
      <c r="G25" s="6">
        <v>3744175</v>
      </c>
      <c r="H25" s="6">
        <v>408320</v>
      </c>
      <c r="I25" s="6">
        <v>1459118</v>
      </c>
      <c r="J25" s="6">
        <v>2134434</v>
      </c>
      <c r="K25" s="6">
        <v>1076584</v>
      </c>
    </row>
    <row r="26" spans="1:11" s="6" customFormat="1" ht="12.75">
      <c r="A26" s="6" t="s">
        <v>7</v>
      </c>
      <c r="B26" s="6">
        <v>5087887</v>
      </c>
      <c r="C26" s="6">
        <v>490562</v>
      </c>
      <c r="D26" s="6">
        <v>2321230</v>
      </c>
      <c r="E26" s="6">
        <v>9799023</v>
      </c>
      <c r="F26" s="6">
        <v>1128257</v>
      </c>
      <c r="G26" s="6">
        <v>4031431</v>
      </c>
      <c r="H26" s="6">
        <v>466766</v>
      </c>
      <c r="I26" s="6">
        <v>1782914</v>
      </c>
      <c r="J26" s="6">
        <v>2264845</v>
      </c>
      <c r="K26" s="6">
        <v>1156729</v>
      </c>
    </row>
    <row r="27" spans="1:11" s="7" customFormat="1" ht="12.75">
      <c r="A27" s="7" t="s">
        <v>8</v>
      </c>
      <c r="B27" s="7">
        <v>0.06754804282708443</v>
      </c>
      <c r="C27" s="7">
        <v>0.2014155564263323</v>
      </c>
      <c r="D27" s="7">
        <v>0.24599560267790044</v>
      </c>
      <c r="E27" s="7">
        <v>0.09204189847009736</v>
      </c>
      <c r="F27" s="7">
        <v>0.42840847228024864</v>
      </c>
      <c r="G27" s="7">
        <v>0.07672077293395742</v>
      </c>
      <c r="H27" s="7">
        <v>0.14313773510971786</v>
      </c>
      <c r="I27" s="7">
        <v>0.221912141444352</v>
      </c>
      <c r="J27" s="7">
        <v>0.061098633173946815</v>
      </c>
      <c r="K27" s="7">
        <v>0.07444379630386481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4000699</v>
      </c>
      <c r="C30" s="6">
        <v>313519</v>
      </c>
      <c r="D30" s="6">
        <v>1937113</v>
      </c>
      <c r="E30" s="6">
        <v>7312355</v>
      </c>
      <c r="F30" s="6">
        <v>526963</v>
      </c>
      <c r="G30" s="6">
        <v>3202999</v>
      </c>
      <c r="H30" s="6">
        <v>344607</v>
      </c>
      <c r="I30" s="6">
        <v>1153009</v>
      </c>
      <c r="J30" s="6">
        <v>1509874</v>
      </c>
      <c r="K30" s="6">
        <v>829995</v>
      </c>
    </row>
    <row r="31" spans="1:11" s="6" customFormat="1" ht="12.75">
      <c r="A31" s="6" t="s">
        <v>29</v>
      </c>
      <c r="B31" s="6">
        <v>3936300</v>
      </c>
      <c r="C31" s="6">
        <v>291840</v>
      </c>
      <c r="D31" s="6">
        <v>1949073</v>
      </c>
      <c r="E31" s="6">
        <v>7312355</v>
      </c>
      <c r="F31" s="6">
        <v>553104</v>
      </c>
      <c r="G31" s="6">
        <v>3214170</v>
      </c>
      <c r="H31" s="6">
        <v>345344</v>
      </c>
      <c r="I31" s="6">
        <v>1187648</v>
      </c>
      <c r="J31" s="6">
        <v>1485270</v>
      </c>
      <c r="K31" s="6">
        <v>824820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0.9839030629397513</v>
      </c>
      <c r="C36" s="7">
        <v>0.9308526755954185</v>
      </c>
      <c r="D36" s="7">
        <v>1.006174136459773</v>
      </c>
      <c r="E36" s="7">
        <v>1</v>
      </c>
      <c r="F36" s="7">
        <v>1.0496068983970412</v>
      </c>
      <c r="G36" s="7">
        <v>1.0034876689003025</v>
      </c>
      <c r="H36" s="7">
        <v>1.0021386681059874</v>
      </c>
      <c r="I36" s="7">
        <v>1.0300422633301214</v>
      </c>
      <c r="J36" s="7">
        <v>0.9837046005163345</v>
      </c>
      <c r="K36" s="7">
        <v>0.9937650226808595</v>
      </c>
    </row>
    <row r="37" spans="1:11" s="7" customFormat="1" ht="12.75">
      <c r="A37" s="7" t="s">
        <v>8</v>
      </c>
      <c r="B37" s="7">
        <v>0.09322562548861257</v>
      </c>
      <c r="C37" s="7">
        <v>0.0342807506615761</v>
      </c>
      <c r="D37" s="7">
        <v>0.11797126273308112</v>
      </c>
      <c r="E37" s="7">
        <v>0.11111111111111116</v>
      </c>
      <c r="F37" s="7">
        <v>0.1662298871078236</v>
      </c>
      <c r="G37" s="7">
        <v>0.11498629877811384</v>
      </c>
      <c r="H37" s="7">
        <v>0.11348740900665266</v>
      </c>
      <c r="I37" s="7">
        <v>0.1444914037001348</v>
      </c>
      <c r="J37" s="7">
        <v>0.09300511168481607</v>
      </c>
      <c r="K37" s="7">
        <v>0.1041833585342884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1.3511015735735612</v>
      </c>
      <c r="C40" s="7">
        <v>1.1610799507623166</v>
      </c>
      <c r="D40" s="7">
        <v>1.714529707996794</v>
      </c>
      <c r="E40" s="7">
        <v>1.3333863963262174</v>
      </c>
      <c r="F40" s="7">
        <v>1.1807635349725283</v>
      </c>
      <c r="G40" s="7">
        <v>1.4066266378412442</v>
      </c>
      <c r="H40" s="7">
        <v>1.2163571978531722</v>
      </c>
      <c r="I40" s="7">
        <v>1.376831457588355</v>
      </c>
      <c r="J40" s="7">
        <v>1.1403562516324859</v>
      </c>
      <c r="K40" s="7">
        <v>1.2555422405207757</v>
      </c>
    </row>
    <row r="41" spans="1:11" s="7" customFormat="1" ht="12.75">
      <c r="A41" s="7" t="s">
        <v>8</v>
      </c>
      <c r="B41" s="7">
        <v>0.42221218270901195</v>
      </c>
      <c r="C41" s="7">
        <v>0.22218942185507018</v>
      </c>
      <c r="D41" s="7">
        <v>0.804768113680836</v>
      </c>
      <c r="E41" s="7">
        <v>0.4035646277118079</v>
      </c>
      <c r="F41" s="7">
        <v>0.24290898418160878</v>
      </c>
      <c r="G41" s="7">
        <v>0.4806596187802572</v>
      </c>
      <c r="H41" s="7">
        <v>0.2803759977401814</v>
      </c>
      <c r="I41" s="7">
        <v>0.44929627114563675</v>
      </c>
      <c r="J41" s="7">
        <v>0.20037500171840628</v>
      </c>
      <c r="K41" s="7">
        <v>0.3216234110745009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2126</v>
      </c>
      <c r="C44" s="9">
        <v>185</v>
      </c>
      <c r="D44" s="9">
        <v>940</v>
      </c>
      <c r="E44" s="9">
        <v>3338</v>
      </c>
      <c r="F44" s="9">
        <v>209</v>
      </c>
      <c r="G44" s="9">
        <v>1800</v>
      </c>
      <c r="H44" s="9">
        <v>135</v>
      </c>
      <c r="I44" s="9">
        <v>517</v>
      </c>
      <c r="J44" s="9">
        <v>650</v>
      </c>
      <c r="K44" s="9">
        <v>332</v>
      </c>
    </row>
    <row r="45" spans="1:11" s="9" customFormat="1" ht="12.75">
      <c r="A45" s="9" t="s">
        <v>31</v>
      </c>
      <c r="B45" s="6">
        <v>23988.71119473189</v>
      </c>
      <c r="C45" s="6">
        <v>23783.783783783783</v>
      </c>
      <c r="D45" s="6">
        <v>21170.212765957447</v>
      </c>
      <c r="E45" s="6">
        <v>28759.736369083283</v>
      </c>
      <c r="F45" s="6">
        <v>39234.44976076555</v>
      </c>
      <c r="G45" s="6">
        <v>22222.222222222223</v>
      </c>
      <c r="H45" s="6">
        <v>32592.59259259259</v>
      </c>
      <c r="I45" s="6">
        <v>29206.96324951644</v>
      </c>
      <c r="J45" s="6">
        <v>35076.92307692308</v>
      </c>
      <c r="K45" s="6">
        <v>34638.55421686747</v>
      </c>
    </row>
    <row r="46" spans="1:11" s="9" customFormat="1" ht="12.75">
      <c r="A46" s="9" t="s">
        <v>32</v>
      </c>
      <c r="B46" s="6">
        <v>2726.9158043273756</v>
      </c>
      <c r="C46" s="6">
        <v>2259.6</v>
      </c>
      <c r="D46" s="6">
        <v>3313.937234042553</v>
      </c>
      <c r="E46" s="6">
        <v>3630.5206710605153</v>
      </c>
      <c r="F46" s="6">
        <v>4712.626794258374</v>
      </c>
      <c r="G46" s="6">
        <v>2603.593888888889</v>
      </c>
      <c r="H46" s="6">
        <v>3806.651851851852</v>
      </c>
      <c r="I46" s="6">
        <v>3522.2340425531916</v>
      </c>
      <c r="J46" s="6">
        <v>3516.050769230769</v>
      </c>
      <c r="K46" s="6">
        <v>4224.496987951808</v>
      </c>
    </row>
    <row r="47" spans="1:11" s="9" customFormat="1" ht="12.75">
      <c r="A47" s="9" t="s">
        <v>33</v>
      </c>
      <c r="B47" s="6">
        <v>3884.7681091251175</v>
      </c>
      <c r="C47" s="6">
        <v>3483.2486486486487</v>
      </c>
      <c r="D47" s="6">
        <v>4202.936170212766</v>
      </c>
      <c r="E47" s="6">
        <v>4742.991911324146</v>
      </c>
      <c r="F47" s="6">
        <v>5369.167464114833</v>
      </c>
      <c r="G47" s="6">
        <v>4051.0622222222223</v>
      </c>
      <c r="H47" s="6">
        <v>5286.0888888888885</v>
      </c>
      <c r="I47" s="6">
        <v>4782.027079303675</v>
      </c>
      <c r="J47" s="6">
        <v>4852.972307692307</v>
      </c>
      <c r="K47" s="6">
        <v>5179.496987951808</v>
      </c>
    </row>
  </sheetData>
  <sheetProtection password="F4F5" sheet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D5">
      <selection activeCell="E33" sqref="E33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58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40000000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9.2428</v>
      </c>
      <c r="C13" s="3">
        <v>9.2428</v>
      </c>
      <c r="D13" s="3">
        <v>9.2428</v>
      </c>
      <c r="E13" s="3">
        <v>9.2428</v>
      </c>
      <c r="F13" s="3">
        <v>9.2428</v>
      </c>
      <c r="G13" s="3">
        <v>9.2428</v>
      </c>
      <c r="H13" s="3">
        <v>10.6292</v>
      </c>
      <c r="I13" s="3">
        <v>9.2428</v>
      </c>
      <c r="J13" s="3">
        <v>9.2428</v>
      </c>
      <c r="K13" s="3">
        <v>9.2428</v>
      </c>
    </row>
    <row r="14" spans="1:11" s="6" customFormat="1" ht="12.75">
      <c r="A14" s="6" t="s">
        <v>2</v>
      </c>
      <c r="B14" s="6">
        <v>4713828</v>
      </c>
      <c r="C14" s="6">
        <v>406683.2</v>
      </c>
      <c r="D14" s="6">
        <v>1839317.2</v>
      </c>
      <c r="E14" s="6">
        <v>8873088.000000002</v>
      </c>
      <c r="F14" s="6">
        <v>757909.6</v>
      </c>
      <c r="G14" s="6">
        <v>3697120</v>
      </c>
      <c r="H14" s="6">
        <v>467684.8</v>
      </c>
      <c r="I14" s="6">
        <v>1395662.8</v>
      </c>
      <c r="J14" s="6">
        <v>2107358.4</v>
      </c>
      <c r="K14" s="6">
        <v>1062922</v>
      </c>
    </row>
    <row r="15" spans="1:11" s="6" customFormat="1" ht="12.75">
      <c r="A15" s="6" t="s">
        <v>3</v>
      </c>
      <c r="B15" s="6">
        <v>5926400</v>
      </c>
      <c r="C15" s="6">
        <v>408566</v>
      </c>
      <c r="D15" s="6">
        <v>3165077</v>
      </c>
      <c r="E15" s="6">
        <v>11391571</v>
      </c>
      <c r="F15" s="6">
        <v>1013313</v>
      </c>
      <c r="G15" s="6">
        <v>4701293</v>
      </c>
      <c r="H15" s="6">
        <v>523327</v>
      </c>
      <c r="I15" s="6">
        <v>1879516</v>
      </c>
      <c r="J15" s="6">
        <v>2321597</v>
      </c>
      <c r="K15" s="6">
        <v>1409718</v>
      </c>
    </row>
    <row r="16" spans="1:11" s="7" customFormat="1" ht="12.75">
      <c r="A16" s="7" t="s">
        <v>8</v>
      </c>
      <c r="B16" s="7">
        <v>0.2572372178195723</v>
      </c>
      <c r="C16" s="7">
        <v>0.004629647843825337</v>
      </c>
      <c r="D16" s="7">
        <v>0.7207891058703739</v>
      </c>
      <c r="E16" s="7">
        <v>0.28383388060616527</v>
      </c>
      <c r="F16" s="7">
        <v>0.3369839885917793</v>
      </c>
      <c r="G16" s="7">
        <v>0.2716095230882415</v>
      </c>
      <c r="H16" s="7">
        <v>0.11897371905180572</v>
      </c>
      <c r="I16" s="7">
        <v>0.3466834539116468</v>
      </c>
      <c r="J16" s="7">
        <v>0.10166215675511085</v>
      </c>
      <c r="K16" s="7">
        <v>0.32626664985765624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11.3684</v>
      </c>
      <c r="C19" s="3">
        <v>11.3684</v>
      </c>
      <c r="D19" s="3">
        <v>11.3684</v>
      </c>
      <c r="E19" s="3">
        <v>11.3684</v>
      </c>
      <c r="F19" s="3">
        <v>11.3684</v>
      </c>
      <c r="G19" s="3">
        <v>11.3684</v>
      </c>
      <c r="H19" s="3">
        <v>12.8413</v>
      </c>
      <c r="I19" s="3">
        <v>11.3684</v>
      </c>
      <c r="J19" s="3">
        <v>11.3684</v>
      </c>
      <c r="K19" s="3">
        <v>11.3684</v>
      </c>
    </row>
    <row r="20" spans="1:11" s="6" customFormat="1" ht="12.75">
      <c r="A20" s="6" t="s">
        <v>4</v>
      </c>
      <c r="B20" s="6">
        <v>5797884</v>
      </c>
      <c r="C20" s="6">
        <v>500209.6</v>
      </c>
      <c r="D20" s="6">
        <v>2262311.6</v>
      </c>
      <c r="E20" s="6">
        <v>10913664</v>
      </c>
      <c r="F20" s="6">
        <v>932208.8</v>
      </c>
      <c r="G20" s="6">
        <v>4547360</v>
      </c>
      <c r="H20" s="6">
        <v>565017.2</v>
      </c>
      <c r="I20" s="6">
        <v>1716628.4</v>
      </c>
      <c r="J20" s="6">
        <v>2591995.2</v>
      </c>
      <c r="K20" s="6">
        <v>1307366</v>
      </c>
    </row>
    <row r="21" spans="1:11" s="6" customFormat="1" ht="12.75">
      <c r="A21" s="6" t="s">
        <v>5</v>
      </c>
      <c r="B21" s="6">
        <v>8320063</v>
      </c>
      <c r="C21" s="6">
        <v>628611</v>
      </c>
      <c r="D21" s="6">
        <v>3977898</v>
      </c>
      <c r="E21" s="6">
        <v>15007922</v>
      </c>
      <c r="F21" s="6">
        <v>1146780</v>
      </c>
      <c r="G21" s="6">
        <v>7233935</v>
      </c>
      <c r="H21" s="6">
        <v>717476</v>
      </c>
      <c r="I21" s="6">
        <v>2531843</v>
      </c>
      <c r="J21" s="6">
        <v>3166959</v>
      </c>
      <c r="K21" s="6">
        <v>1726778</v>
      </c>
    </row>
    <row r="22" spans="1:11" s="7" customFormat="1" ht="12.75">
      <c r="A22" s="7" t="s">
        <v>8</v>
      </c>
      <c r="B22" s="7">
        <v>0.4350171545343094</v>
      </c>
      <c r="C22" s="7">
        <v>0.2566951933749373</v>
      </c>
      <c r="D22" s="7">
        <v>0.7583333790093283</v>
      </c>
      <c r="E22" s="7">
        <v>0.3751497205704702</v>
      </c>
      <c r="F22" s="7">
        <v>0.23017504232957262</v>
      </c>
      <c r="G22" s="7">
        <v>0.5907988371274762</v>
      </c>
      <c r="H22" s="7">
        <v>0.26983036976573443</v>
      </c>
      <c r="I22" s="7">
        <v>0.4748928772237487</v>
      </c>
      <c r="J22" s="7">
        <v>0.22182286448678623</v>
      </c>
      <c r="K22" s="7">
        <v>0.32080687428004095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4741920</v>
      </c>
      <c r="C25" s="6">
        <v>406010</v>
      </c>
      <c r="D25" s="6">
        <v>1853838</v>
      </c>
      <c r="E25" s="6">
        <v>8928000</v>
      </c>
      <c r="F25" s="6">
        <v>786114</v>
      </c>
      <c r="G25" s="6">
        <v>3725876</v>
      </c>
      <c r="H25" s="6">
        <v>406010</v>
      </c>
      <c r="I25" s="6">
        <v>1452104</v>
      </c>
      <c r="J25" s="6">
        <v>2123992</v>
      </c>
      <c r="K25" s="6">
        <v>1071317</v>
      </c>
    </row>
    <row r="26" spans="1:11" s="6" customFormat="1" ht="12.75">
      <c r="A26" s="6" t="s">
        <v>7</v>
      </c>
      <c r="B26" s="6">
        <v>4831285</v>
      </c>
      <c r="C26" s="6">
        <v>459503</v>
      </c>
      <c r="D26" s="6">
        <v>2145122</v>
      </c>
      <c r="E26" s="6">
        <v>9956276</v>
      </c>
      <c r="F26" s="6">
        <v>1061699</v>
      </c>
      <c r="G26" s="6">
        <v>4560867</v>
      </c>
      <c r="H26" s="6">
        <v>436315</v>
      </c>
      <c r="I26" s="6">
        <v>1668400</v>
      </c>
      <c r="J26" s="6">
        <v>2145015</v>
      </c>
      <c r="K26" s="6">
        <v>1082401</v>
      </c>
    </row>
    <row r="27" spans="1:11" s="7" customFormat="1" ht="12.75">
      <c r="A27" s="7" t="s">
        <v>8</v>
      </c>
      <c r="B27" s="7">
        <v>0.018845741809224954</v>
      </c>
      <c r="C27" s="7">
        <v>0.13175291248984014</v>
      </c>
      <c r="D27" s="7">
        <v>0.15712484046610328</v>
      </c>
      <c r="E27" s="7">
        <v>0.11517428315412187</v>
      </c>
      <c r="F27" s="7">
        <v>0.35056620286625095</v>
      </c>
      <c r="G27" s="7">
        <v>0.2241059552169745</v>
      </c>
      <c r="H27" s="7">
        <v>0.07464101869412083</v>
      </c>
      <c r="I27" s="7">
        <v>0.14895351848076996</v>
      </c>
      <c r="J27" s="7">
        <v>0.00989787155507177</v>
      </c>
      <c r="K27" s="7">
        <v>0.010346144045133234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4002217</v>
      </c>
      <c r="C30" s="6">
        <v>302762</v>
      </c>
      <c r="D30" s="6">
        <v>1943880</v>
      </c>
      <c r="E30" s="6">
        <v>7693401</v>
      </c>
      <c r="F30" s="6">
        <v>539272</v>
      </c>
      <c r="G30" s="6">
        <v>2927694</v>
      </c>
      <c r="H30" s="6">
        <v>346578</v>
      </c>
      <c r="I30" s="6">
        <v>1215861</v>
      </c>
      <c r="J30" s="6">
        <v>1516137</v>
      </c>
      <c r="K30" s="6">
        <v>833722</v>
      </c>
    </row>
    <row r="31" spans="1:11" s="6" customFormat="1" ht="12.75">
      <c r="A31" s="6" t="s">
        <v>29</v>
      </c>
      <c r="B31" s="6">
        <v>4022532</v>
      </c>
      <c r="C31" s="6">
        <v>322395</v>
      </c>
      <c r="D31" s="6">
        <v>1943278</v>
      </c>
      <c r="E31" s="6">
        <v>7795225</v>
      </c>
      <c r="F31" s="6">
        <v>535073</v>
      </c>
      <c r="G31" s="6">
        <v>2895047</v>
      </c>
      <c r="H31" s="6">
        <v>355331</v>
      </c>
      <c r="I31" s="6">
        <v>1281552</v>
      </c>
      <c r="J31" s="6">
        <v>1635056</v>
      </c>
      <c r="K31" s="6">
        <v>840363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1.005075936662105</v>
      </c>
      <c r="C36" s="7">
        <v>1.0648463149272365</v>
      </c>
      <c r="D36" s="7">
        <v>0.9996903101014466</v>
      </c>
      <c r="E36" s="7">
        <v>1.0132352388754986</v>
      </c>
      <c r="F36" s="7">
        <v>0.9922135768220861</v>
      </c>
      <c r="G36" s="7">
        <v>0.9888489029249642</v>
      </c>
      <c r="H36" s="7">
        <v>1.025255498040845</v>
      </c>
      <c r="I36" s="7">
        <v>1.0540283798888195</v>
      </c>
      <c r="J36" s="7">
        <v>1.0784355239665018</v>
      </c>
      <c r="K36" s="7">
        <v>1.0079654848978437</v>
      </c>
    </row>
    <row r="37" spans="1:11" s="7" customFormat="1" ht="12.75">
      <c r="A37" s="7" t="s">
        <v>8</v>
      </c>
      <c r="B37" s="7">
        <v>0.11675104073567222</v>
      </c>
      <c r="C37" s="7">
        <v>0.18316257214137388</v>
      </c>
      <c r="D37" s="7">
        <v>0.11076701122382948</v>
      </c>
      <c r="E37" s="7">
        <v>0.12581693208388733</v>
      </c>
      <c r="F37" s="7">
        <v>0.10245952980231787</v>
      </c>
      <c r="G37" s="7">
        <v>0.09872100324996014</v>
      </c>
      <c r="H37" s="7">
        <v>0.13917277560093888</v>
      </c>
      <c r="I37" s="7">
        <v>0.17114264432091053</v>
      </c>
      <c r="J37" s="7">
        <v>0.19826169329611298</v>
      </c>
      <c r="K37" s="7">
        <v>0.11996164988649283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1.387586229734848</v>
      </c>
      <c r="C40" s="7">
        <v>1.289039634585182</v>
      </c>
      <c r="D40" s="7">
        <v>1.7179578622149132</v>
      </c>
      <c r="E40" s="7">
        <v>1.4285257453408864</v>
      </c>
      <c r="F40" s="7">
        <v>1.1479681376103723</v>
      </c>
      <c r="G40" s="7">
        <v>1.2732869181239224</v>
      </c>
      <c r="H40" s="7">
        <v>1.2577705599050788</v>
      </c>
      <c r="I40" s="7">
        <v>1.4931035744253096</v>
      </c>
      <c r="J40" s="7">
        <v>1.2616196202832475</v>
      </c>
      <c r="K40" s="7">
        <v>1.2855818493061621</v>
      </c>
    </row>
    <row r="41" spans="1:11" s="7" customFormat="1" ht="12.75">
      <c r="A41" s="7" t="s">
        <v>8</v>
      </c>
      <c r="B41" s="7">
        <v>0.460617083931419</v>
      </c>
      <c r="C41" s="7">
        <v>0.3568838258791389</v>
      </c>
      <c r="D41" s="7">
        <v>0.8083766970683297</v>
      </c>
      <c r="E41" s="7">
        <v>0.5037113108851436</v>
      </c>
      <c r="F41" s="7">
        <v>0.20838751327407623</v>
      </c>
      <c r="G41" s="7">
        <v>0.340302019077813</v>
      </c>
      <c r="H41" s="7">
        <v>0.3239690104263988</v>
      </c>
      <c r="I41" s="7">
        <v>0.5716879730792734</v>
      </c>
      <c r="J41" s="7">
        <v>0.32802065292973426</v>
      </c>
      <c r="K41" s="7">
        <v>0.35324405190122343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2126</v>
      </c>
      <c r="C44" s="9">
        <v>185</v>
      </c>
      <c r="D44" s="9">
        <v>940</v>
      </c>
      <c r="E44" s="9">
        <v>3340</v>
      </c>
      <c r="F44" s="9">
        <v>209</v>
      </c>
      <c r="G44" s="9">
        <v>1806</v>
      </c>
      <c r="H44" s="9">
        <v>135</v>
      </c>
      <c r="I44" s="9">
        <v>517</v>
      </c>
      <c r="J44" s="9">
        <v>650</v>
      </c>
      <c r="K44" s="9">
        <v>332</v>
      </c>
    </row>
    <row r="45" spans="1:11" s="9" customFormat="1" ht="12.75">
      <c r="A45" s="9" t="s">
        <v>31</v>
      </c>
      <c r="B45" s="6">
        <v>23988.71119473189</v>
      </c>
      <c r="C45" s="6">
        <v>23783.783783783783</v>
      </c>
      <c r="D45" s="6">
        <v>21170.212765957447</v>
      </c>
      <c r="E45" s="6">
        <v>28742.51497005988</v>
      </c>
      <c r="F45" s="6">
        <v>39234.44976076555</v>
      </c>
      <c r="G45" s="6">
        <v>22148.394241417496</v>
      </c>
      <c r="H45" s="6">
        <v>32592.59259259259</v>
      </c>
      <c r="I45" s="6">
        <v>29206.96324951644</v>
      </c>
      <c r="J45" s="6">
        <v>35076.92307692308</v>
      </c>
      <c r="K45" s="6">
        <v>34638.55421686747</v>
      </c>
    </row>
    <row r="46" spans="1:11" s="9" customFormat="1" ht="12.75">
      <c r="A46" s="9" t="s">
        <v>32</v>
      </c>
      <c r="B46" s="6">
        <v>2787.58231420508</v>
      </c>
      <c r="C46" s="6">
        <v>2208.464864864865</v>
      </c>
      <c r="D46" s="6">
        <v>3367.1031914893615</v>
      </c>
      <c r="E46" s="6">
        <v>3410.65</v>
      </c>
      <c r="F46" s="6">
        <v>4848.387559808612</v>
      </c>
      <c r="G46" s="6">
        <v>2603.15227021041</v>
      </c>
      <c r="H46" s="6">
        <v>3876.4962962962964</v>
      </c>
      <c r="I46" s="6">
        <v>3635.4274661508703</v>
      </c>
      <c r="J46" s="6">
        <v>3571.6876923076925</v>
      </c>
      <c r="K46" s="6">
        <v>4246.138554216867</v>
      </c>
    </row>
    <row r="47" spans="1:11" s="9" customFormat="1" ht="12.75">
      <c r="A47" s="9" t="s">
        <v>33</v>
      </c>
      <c r="B47" s="6">
        <v>3913.4821260583253</v>
      </c>
      <c r="C47" s="6">
        <v>3397.8972972972974</v>
      </c>
      <c r="D47" s="6">
        <v>4231.806382978723</v>
      </c>
      <c r="E47" s="6">
        <v>4493.389820359282</v>
      </c>
      <c r="F47" s="6">
        <v>5486.985645933014</v>
      </c>
      <c r="G47" s="6">
        <v>4005.5011074197123</v>
      </c>
      <c r="H47" s="6">
        <v>5314.637037037037</v>
      </c>
      <c r="I47" s="6">
        <v>4897.181818181818</v>
      </c>
      <c r="J47" s="6">
        <v>4872.244615384616</v>
      </c>
      <c r="K47" s="6">
        <v>5201.138554216867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4">
      <selection activeCell="A47" sqref="A47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58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40000000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9.1969</v>
      </c>
      <c r="C13" s="3">
        <v>9.1969</v>
      </c>
      <c r="D13" s="3">
        <v>9.1969</v>
      </c>
      <c r="E13" s="3">
        <v>9.1969</v>
      </c>
      <c r="F13" s="3">
        <v>9.1969</v>
      </c>
      <c r="G13" s="3">
        <v>9.1969</v>
      </c>
      <c r="H13" s="3">
        <v>10.5764</v>
      </c>
      <c r="I13" s="3">
        <v>9.1969</v>
      </c>
      <c r="J13" s="3">
        <v>9.1969</v>
      </c>
      <c r="K13" s="3">
        <v>9.1969</v>
      </c>
    </row>
    <row r="14" spans="1:11" s="6" customFormat="1" ht="12.75">
      <c r="A14" s="6" t="s">
        <v>2</v>
      </c>
      <c r="B14" s="6">
        <v>4690419</v>
      </c>
      <c r="C14" s="6">
        <v>404663.6</v>
      </c>
      <c r="D14" s="6">
        <v>1830183.1</v>
      </c>
      <c r="E14" s="6">
        <v>8829024</v>
      </c>
      <c r="F14" s="6">
        <v>754145.8</v>
      </c>
      <c r="G14" s="6">
        <v>3678760</v>
      </c>
      <c r="H14" s="6">
        <v>465361.6</v>
      </c>
      <c r="I14" s="6">
        <v>1388731.9</v>
      </c>
      <c r="J14" s="6">
        <v>2096893.2</v>
      </c>
      <c r="K14" s="6">
        <v>1057643.5</v>
      </c>
    </row>
    <row r="15" spans="1:11" s="6" customFormat="1" ht="12.75">
      <c r="A15" s="6" t="s">
        <v>3</v>
      </c>
      <c r="B15" s="6">
        <v>5955069</v>
      </c>
      <c r="C15" s="6">
        <v>432789</v>
      </c>
      <c r="D15" s="6">
        <v>3053870</v>
      </c>
      <c r="E15" s="6">
        <v>12590037</v>
      </c>
      <c r="F15" s="6">
        <v>1006881</v>
      </c>
      <c r="G15" s="6">
        <v>4944667</v>
      </c>
      <c r="H15" s="6">
        <v>530900</v>
      </c>
      <c r="I15" s="6">
        <v>1838508</v>
      </c>
      <c r="J15" s="6">
        <v>2259196</v>
      </c>
      <c r="K15" s="6">
        <v>1327487</v>
      </c>
    </row>
    <row r="16" spans="1:11" s="7" customFormat="1" ht="12.75">
      <c r="A16" s="7" t="s">
        <v>8</v>
      </c>
      <c r="B16" s="7">
        <v>0.2696240996806471</v>
      </c>
      <c r="C16" s="7">
        <v>0.06950316262693265</v>
      </c>
      <c r="D16" s="7">
        <v>0.668614468137095</v>
      </c>
      <c r="E16" s="7">
        <v>0.4259828719459818</v>
      </c>
      <c r="F16" s="7">
        <v>0.33512776972304287</v>
      </c>
      <c r="G16" s="7">
        <v>0.34411241831486694</v>
      </c>
      <c r="H16" s="7">
        <v>0.14083327889537947</v>
      </c>
      <c r="I16" s="7">
        <v>0.323875400284245</v>
      </c>
      <c r="J16" s="7">
        <v>0.07740155769497467</v>
      </c>
      <c r="K16" s="7">
        <v>0.25513653702783595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11.312</v>
      </c>
      <c r="C19" s="3">
        <v>11.312</v>
      </c>
      <c r="D19" s="3">
        <v>11.312</v>
      </c>
      <c r="E19" s="3">
        <v>11.312</v>
      </c>
      <c r="F19" s="3">
        <v>11.312</v>
      </c>
      <c r="G19" s="3">
        <v>11.312</v>
      </c>
      <c r="H19" s="3">
        <v>12.7775</v>
      </c>
      <c r="I19" s="3">
        <v>11.312</v>
      </c>
      <c r="J19" s="3">
        <v>11.312</v>
      </c>
      <c r="K19" s="3">
        <v>11.312</v>
      </c>
    </row>
    <row r="20" spans="1:11" s="6" customFormat="1" ht="12.75">
      <c r="A20" s="6" t="s">
        <v>4</v>
      </c>
      <c r="B20" s="6">
        <v>5769120</v>
      </c>
      <c r="C20" s="6">
        <v>497728</v>
      </c>
      <c r="D20" s="6">
        <v>2251088</v>
      </c>
      <c r="E20" s="6">
        <v>10859520</v>
      </c>
      <c r="F20" s="6">
        <v>927584</v>
      </c>
      <c r="G20" s="6">
        <v>4524800</v>
      </c>
      <c r="H20" s="6">
        <v>562210</v>
      </c>
      <c r="I20" s="6">
        <v>1708112</v>
      </c>
      <c r="J20" s="6">
        <v>2579136</v>
      </c>
      <c r="K20" s="6">
        <v>1300880</v>
      </c>
    </row>
    <row r="21" spans="1:11" s="6" customFormat="1" ht="12.75">
      <c r="A21" s="6" t="s">
        <v>5</v>
      </c>
      <c r="B21" s="6">
        <v>8277418</v>
      </c>
      <c r="C21" s="6">
        <v>648389</v>
      </c>
      <c r="D21" s="6">
        <v>3845677</v>
      </c>
      <c r="E21" s="6">
        <v>16114947</v>
      </c>
      <c r="F21" s="6">
        <v>1135345</v>
      </c>
      <c r="G21" s="6">
        <v>7410269</v>
      </c>
      <c r="H21" s="6">
        <v>716120</v>
      </c>
      <c r="I21" s="6">
        <v>2486498</v>
      </c>
      <c r="J21" s="6">
        <v>3082311</v>
      </c>
      <c r="K21" s="6">
        <v>1728907</v>
      </c>
    </row>
    <row r="22" spans="1:11" s="7" customFormat="1" ht="12.75">
      <c r="A22" s="7" t="s">
        <v>8</v>
      </c>
      <c r="B22" s="7">
        <v>0.4347800011093546</v>
      </c>
      <c r="C22" s="7">
        <v>0.30269745724572455</v>
      </c>
      <c r="D22" s="7">
        <v>0.7083636890250403</v>
      </c>
      <c r="E22" s="7">
        <v>0.48394652802333804</v>
      </c>
      <c r="F22" s="7">
        <v>0.2239807931141546</v>
      </c>
      <c r="G22" s="7">
        <v>0.6377008928571428</v>
      </c>
      <c r="H22" s="7">
        <v>0.2737589157076537</v>
      </c>
      <c r="I22" s="7">
        <v>0.4556996262540161</v>
      </c>
      <c r="J22" s="7">
        <v>0.19509440370728803</v>
      </c>
      <c r="K22" s="7">
        <v>0.3290288112662198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4717884</v>
      </c>
      <c r="C25" s="6">
        <v>403700</v>
      </c>
      <c r="D25" s="6">
        <v>1844724</v>
      </c>
      <c r="E25" s="6">
        <v>8882880</v>
      </c>
      <c r="F25" s="6">
        <v>782358</v>
      </c>
      <c r="G25" s="6">
        <v>3707577</v>
      </c>
      <c r="H25" s="6">
        <v>403700</v>
      </c>
      <c r="I25" s="6">
        <v>1445090</v>
      </c>
      <c r="J25" s="6">
        <v>2113550</v>
      </c>
      <c r="K25" s="6">
        <v>1066050</v>
      </c>
    </row>
    <row r="26" spans="1:11" s="6" customFormat="1" ht="12.75">
      <c r="A26" s="6" t="s">
        <v>7</v>
      </c>
      <c r="B26" s="6">
        <v>4956921</v>
      </c>
      <c r="C26" s="6">
        <v>497893</v>
      </c>
      <c r="D26" s="6">
        <v>2222142</v>
      </c>
      <c r="E26" s="6">
        <v>10363877</v>
      </c>
      <c r="F26" s="6">
        <v>1037816</v>
      </c>
      <c r="G26" s="6">
        <v>4555919</v>
      </c>
      <c r="H26" s="6">
        <v>459099</v>
      </c>
      <c r="I26" s="6">
        <v>1774649</v>
      </c>
      <c r="J26" s="6">
        <v>2197551</v>
      </c>
      <c r="K26" s="6">
        <v>1138015</v>
      </c>
    </row>
    <row r="27" spans="1:11" s="7" customFormat="1" ht="12.75">
      <c r="A27" s="7" t="s">
        <v>8</v>
      </c>
      <c r="B27" s="7">
        <v>0.05066614609430838</v>
      </c>
      <c r="C27" s="7">
        <v>0.2333242506811989</v>
      </c>
      <c r="D27" s="7">
        <v>0.20459320743916162</v>
      </c>
      <c r="E27" s="7">
        <v>0.1667248685111135</v>
      </c>
      <c r="F27" s="7">
        <v>0.3265231518051838</v>
      </c>
      <c r="G27" s="7">
        <v>0.2288130496008579</v>
      </c>
      <c r="H27" s="7">
        <v>0.13722813970770373</v>
      </c>
      <c r="I27" s="7">
        <v>0.22805430803617768</v>
      </c>
      <c r="J27" s="7">
        <v>0.03974403255186771</v>
      </c>
      <c r="K27" s="7">
        <v>0.06750621453027532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3980953</v>
      </c>
      <c r="C30" s="6">
        <v>309779</v>
      </c>
      <c r="D30" s="6">
        <v>1936428</v>
      </c>
      <c r="E30" s="6">
        <v>7449433</v>
      </c>
      <c r="F30" s="6">
        <v>533556</v>
      </c>
      <c r="G30" s="6">
        <v>3417608</v>
      </c>
      <c r="H30" s="6">
        <v>345802</v>
      </c>
      <c r="I30" s="6">
        <v>1212544</v>
      </c>
      <c r="J30" s="6">
        <v>1473813</v>
      </c>
      <c r="K30" s="6">
        <v>834959</v>
      </c>
    </row>
    <row r="31" spans="1:11" s="6" customFormat="1" ht="12.75">
      <c r="A31" s="6" t="s">
        <v>29</v>
      </c>
      <c r="B31" s="6">
        <v>3920168</v>
      </c>
      <c r="C31" s="6">
        <v>292336</v>
      </c>
      <c r="D31" s="6">
        <v>1917573</v>
      </c>
      <c r="E31" s="6">
        <v>7260614</v>
      </c>
      <c r="F31" s="6">
        <v>528307</v>
      </c>
      <c r="G31" s="6">
        <v>3388965</v>
      </c>
      <c r="H31" s="6">
        <v>358749</v>
      </c>
      <c r="I31" s="6">
        <v>1122981</v>
      </c>
      <c r="J31" s="6">
        <v>1457233</v>
      </c>
      <c r="K31" s="6">
        <v>836461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0.9847310430442158</v>
      </c>
      <c r="C36" s="7">
        <v>0.9436921159923688</v>
      </c>
      <c r="D36" s="7">
        <v>0.9902629997087421</v>
      </c>
      <c r="E36" s="7">
        <v>0.974653238709577</v>
      </c>
      <c r="F36" s="7">
        <v>0.9901622322680281</v>
      </c>
      <c r="G36" s="7">
        <v>0.9916189919967415</v>
      </c>
      <c r="H36" s="7">
        <v>1.0374405006333103</v>
      </c>
      <c r="I36" s="7">
        <v>0.9261362886625145</v>
      </c>
      <c r="J36" s="7">
        <v>0.988750268860432</v>
      </c>
      <c r="K36" s="7">
        <v>1.0017988907239757</v>
      </c>
    </row>
    <row r="37" spans="1:11" s="7" customFormat="1" ht="12.75">
      <c r="A37" s="7" t="s">
        <v>8</v>
      </c>
      <c r="B37" s="7">
        <v>0.09414560338246192</v>
      </c>
      <c r="C37" s="7">
        <v>0.048546795547076416</v>
      </c>
      <c r="D37" s="7">
        <v>0.10029222189860221</v>
      </c>
      <c r="E37" s="7">
        <v>0.08294804301064107</v>
      </c>
      <c r="F37" s="7">
        <v>0.10018025807558684</v>
      </c>
      <c r="G37" s="7">
        <v>0.10179887999637938</v>
      </c>
      <c r="H37" s="7">
        <v>0.1527116673703448</v>
      </c>
      <c r="I37" s="7">
        <v>0.029040320736127168</v>
      </c>
      <c r="J37" s="7">
        <v>0.09861140984492445</v>
      </c>
      <c r="K37" s="7">
        <v>0.11310987858219512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1.3590176664725295</v>
      </c>
      <c r="C40" s="7">
        <v>1.1746817538896748</v>
      </c>
      <c r="D40" s="7">
        <v>1.703685506741629</v>
      </c>
      <c r="E40" s="7">
        <v>1.3371887523573787</v>
      </c>
      <c r="F40" s="7">
        <v>1.139103304929796</v>
      </c>
      <c r="G40" s="7">
        <v>1.4979512906647807</v>
      </c>
      <c r="H40" s="7">
        <v>1.2762099571334555</v>
      </c>
      <c r="I40" s="7">
        <v>1.3148798205269911</v>
      </c>
      <c r="J40" s="7">
        <v>1.1300164085957467</v>
      </c>
      <c r="K40" s="7">
        <v>1.2859925588832175</v>
      </c>
    </row>
    <row r="41" spans="1:11" s="7" customFormat="1" ht="12.75">
      <c r="A41" s="7" t="s">
        <v>8</v>
      </c>
      <c r="B41" s="7">
        <v>0.43054491207634693</v>
      </c>
      <c r="C41" s="7">
        <v>0.23650710935755237</v>
      </c>
      <c r="D41" s="7">
        <v>0.7933531649911885</v>
      </c>
      <c r="E41" s="7">
        <v>0.40756710774460925</v>
      </c>
      <c r="F41" s="7">
        <v>0.1990561104524169</v>
      </c>
      <c r="G41" s="7">
        <v>0.5767908322787165</v>
      </c>
      <c r="H41" s="7">
        <v>0.34337890224574275</v>
      </c>
      <c r="I41" s="7">
        <v>0.3840840216073591</v>
      </c>
      <c r="J41" s="7">
        <v>0.18949095641657543</v>
      </c>
      <c r="K41" s="7">
        <v>0.35367637777180794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2126</v>
      </c>
      <c r="C44" s="9">
        <v>185</v>
      </c>
      <c r="D44" s="9">
        <v>944</v>
      </c>
      <c r="E44" s="9">
        <v>3336</v>
      </c>
      <c r="F44" s="9">
        <v>206</v>
      </c>
      <c r="G44" s="9">
        <v>1807</v>
      </c>
      <c r="H44" s="9">
        <v>135</v>
      </c>
      <c r="I44" s="9">
        <v>517</v>
      </c>
      <c r="J44" s="9">
        <v>650</v>
      </c>
      <c r="K44" s="9">
        <v>333</v>
      </c>
    </row>
    <row r="45" spans="1:11" s="9" customFormat="1" ht="12.75">
      <c r="A45" s="9" t="s">
        <v>31</v>
      </c>
      <c r="B45" s="6">
        <v>23988.71119473189</v>
      </c>
      <c r="C45" s="6">
        <v>23783.783783783783</v>
      </c>
      <c r="D45" s="6">
        <v>21080.508474576272</v>
      </c>
      <c r="E45" s="6">
        <v>28776.978417266186</v>
      </c>
      <c r="F45" s="6">
        <v>39805.82524271845</v>
      </c>
      <c r="G45" s="6">
        <v>22136.137244050915</v>
      </c>
      <c r="H45" s="6">
        <v>32592.59259259259</v>
      </c>
      <c r="I45" s="6">
        <v>29206.96324951644</v>
      </c>
      <c r="J45" s="6">
        <v>35076.92307692308</v>
      </c>
      <c r="K45" s="6">
        <v>34534.534534534534</v>
      </c>
    </row>
    <row r="46" spans="1:11" s="9" customFormat="1" ht="12.75">
      <c r="A46" s="9" t="s">
        <v>32</v>
      </c>
      <c r="B46" s="6">
        <v>2801.0672624647223</v>
      </c>
      <c r="C46" s="6">
        <v>2339.4</v>
      </c>
      <c r="D46" s="6">
        <v>3235.031779661017</v>
      </c>
      <c r="E46" s="6">
        <v>3773.99190647482</v>
      </c>
      <c r="F46" s="6">
        <v>4887.771844660194</v>
      </c>
      <c r="G46" s="6">
        <v>2736.3956834532373</v>
      </c>
      <c r="H46" s="6">
        <v>3932.5925925925926</v>
      </c>
      <c r="I46" s="6">
        <v>3556.1083172147</v>
      </c>
      <c r="J46" s="6">
        <v>3475.686153846154</v>
      </c>
      <c r="K46" s="6">
        <v>3986.4474474474473</v>
      </c>
    </row>
    <row r="47" spans="1:11" s="9" customFormat="1" ht="12.75">
      <c r="A47" s="9" t="s">
        <v>33</v>
      </c>
      <c r="B47" s="6">
        <v>3893.423330197554</v>
      </c>
      <c r="C47" s="6">
        <v>3504.8054054054055</v>
      </c>
      <c r="D47" s="6">
        <v>4073.8103813559323</v>
      </c>
      <c r="E47" s="6">
        <v>4830.619604316546</v>
      </c>
      <c r="F47" s="6">
        <v>5511.383495145631</v>
      </c>
      <c r="G47" s="6">
        <v>4100.8682899833975</v>
      </c>
      <c r="H47" s="6">
        <v>5304.592592592592</v>
      </c>
      <c r="I47" s="6">
        <v>4809.4738878143135</v>
      </c>
      <c r="J47" s="6">
        <v>4742.016923076923</v>
      </c>
      <c r="K47" s="6">
        <v>5191.912912912913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4">
      <selection activeCell="E7" sqref="E7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57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40000000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9.1512</v>
      </c>
      <c r="C13" s="3">
        <v>9.1512</v>
      </c>
      <c r="D13" s="3">
        <v>9.1512</v>
      </c>
      <c r="E13" s="3">
        <v>9.1512</v>
      </c>
      <c r="F13" s="3">
        <v>9.1512</v>
      </c>
      <c r="G13" s="3">
        <v>9.1512</v>
      </c>
      <c r="H13" s="3">
        <v>10.5239</v>
      </c>
      <c r="I13" s="3">
        <v>9.1512</v>
      </c>
      <c r="J13" s="3">
        <v>9.1512</v>
      </c>
      <c r="K13" s="3">
        <v>9.1512</v>
      </c>
    </row>
    <row r="14" spans="1:11" s="6" customFormat="1" ht="12.75">
      <c r="A14" s="6" t="s">
        <v>2</v>
      </c>
      <c r="B14" s="6">
        <v>4667112</v>
      </c>
      <c r="C14" s="6">
        <v>402652.8</v>
      </c>
      <c r="D14" s="6">
        <v>1821088.8</v>
      </c>
      <c r="E14" s="6">
        <v>8785151.999999998</v>
      </c>
      <c r="F14" s="6">
        <v>750398.4</v>
      </c>
      <c r="G14" s="6">
        <v>3660480</v>
      </c>
      <c r="H14" s="6">
        <v>463051.6</v>
      </c>
      <c r="I14" s="6">
        <v>1381831.2</v>
      </c>
      <c r="J14" s="6">
        <v>2086473.6</v>
      </c>
      <c r="K14" s="6">
        <v>1052388</v>
      </c>
    </row>
    <row r="15" spans="1:11" s="6" customFormat="1" ht="12.75">
      <c r="A15" s="6" t="s">
        <v>3</v>
      </c>
      <c r="B15" s="6">
        <v>5603443</v>
      </c>
      <c r="C15" s="6">
        <v>403352</v>
      </c>
      <c r="D15" s="6">
        <v>2863968</v>
      </c>
      <c r="E15" s="6">
        <v>11647904</v>
      </c>
      <c r="F15" s="6">
        <v>1023605</v>
      </c>
      <c r="G15" s="6">
        <v>4567297</v>
      </c>
      <c r="H15" s="6">
        <v>489680</v>
      </c>
      <c r="I15" s="6">
        <v>1809445</v>
      </c>
      <c r="J15" s="6">
        <v>2128294</v>
      </c>
      <c r="K15" s="6">
        <v>1222991</v>
      </c>
    </row>
    <row r="16" spans="1:11" s="7" customFormat="1" ht="12.75">
      <c r="A16" s="7" t="s">
        <v>8</v>
      </c>
      <c r="B16" s="7">
        <v>0.20062321195634497</v>
      </c>
      <c r="C16" s="7">
        <v>0.001736483640496258</v>
      </c>
      <c r="D16" s="7">
        <v>0.572667955565923</v>
      </c>
      <c r="E16" s="7">
        <v>0.3258625462598715</v>
      </c>
      <c r="F16" s="7">
        <v>0.3640820662730624</v>
      </c>
      <c r="G16" s="7">
        <v>0.2477317182446018</v>
      </c>
      <c r="H16" s="7">
        <v>0.05750633406730486</v>
      </c>
      <c r="I16" s="7">
        <v>0.30945443987659277</v>
      </c>
      <c r="J16" s="7">
        <v>0.020043579751021234</v>
      </c>
      <c r="K16" s="7">
        <v>0.16211036233784523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11.2559</v>
      </c>
      <c r="C19" s="3">
        <v>11.2559</v>
      </c>
      <c r="D19" s="3">
        <v>11.2559</v>
      </c>
      <c r="E19" s="3">
        <v>11.2559</v>
      </c>
      <c r="F19" s="3">
        <v>11.2559</v>
      </c>
      <c r="G19" s="3">
        <v>11.2559</v>
      </c>
      <c r="H19" s="3">
        <v>12.7141</v>
      </c>
      <c r="I19" s="3">
        <v>11.2559</v>
      </c>
      <c r="J19" s="3">
        <v>11.2559</v>
      </c>
      <c r="K19" s="3">
        <v>11.2559</v>
      </c>
    </row>
    <row r="20" spans="1:11" s="6" customFormat="1" ht="12.75">
      <c r="A20" s="6" t="s">
        <v>4</v>
      </c>
      <c r="B20" s="6">
        <v>5740509</v>
      </c>
      <c r="C20" s="6">
        <v>495259.6</v>
      </c>
      <c r="D20" s="6">
        <v>2239924.1</v>
      </c>
      <c r="E20" s="6">
        <v>10805664</v>
      </c>
      <c r="F20" s="6">
        <v>922983.8</v>
      </c>
      <c r="G20" s="6">
        <v>4502360</v>
      </c>
      <c r="H20" s="6">
        <v>559420.4</v>
      </c>
      <c r="I20" s="6">
        <v>1699640.9</v>
      </c>
      <c r="J20" s="6">
        <v>2566345.2</v>
      </c>
      <c r="K20" s="6">
        <v>1294428.5</v>
      </c>
    </row>
    <row r="21" spans="1:11" s="6" customFormat="1" ht="12.75">
      <c r="A21" s="6" t="s">
        <v>5</v>
      </c>
      <c r="B21" s="6">
        <v>7882600</v>
      </c>
      <c r="C21" s="6">
        <v>618952</v>
      </c>
      <c r="D21" s="6">
        <v>3641235</v>
      </c>
      <c r="E21" s="6">
        <v>15115759</v>
      </c>
      <c r="F21" s="6">
        <v>1154334</v>
      </c>
      <c r="G21" s="6">
        <v>7053572</v>
      </c>
      <c r="H21" s="6">
        <v>674900</v>
      </c>
      <c r="I21" s="6">
        <v>2445579</v>
      </c>
      <c r="J21" s="6">
        <v>2949824</v>
      </c>
      <c r="K21" s="6">
        <v>1617370</v>
      </c>
    </row>
    <row r="22" spans="1:11" s="7" customFormat="1" ht="12.75">
      <c r="A22" s="7" t="s">
        <v>8</v>
      </c>
      <c r="B22" s="7">
        <v>0.3731534956220781</v>
      </c>
      <c r="C22" s="7">
        <v>0.24975265497125135</v>
      </c>
      <c r="D22" s="7">
        <v>0.625606421217576</v>
      </c>
      <c r="E22" s="7">
        <v>0.39887368328313744</v>
      </c>
      <c r="F22" s="7">
        <v>0.25065467021197985</v>
      </c>
      <c r="G22" s="7">
        <v>0.5666388294139074</v>
      </c>
      <c r="H22" s="7">
        <v>0.20642722360500257</v>
      </c>
      <c r="I22" s="7">
        <v>0.4388798245558811</v>
      </c>
      <c r="J22" s="7">
        <v>0.14942603980166028</v>
      </c>
      <c r="K22" s="7">
        <v>0.24948577692781024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4693848</v>
      </c>
      <c r="C25" s="6">
        <v>401390</v>
      </c>
      <c r="D25" s="6">
        <v>1835610</v>
      </c>
      <c r="E25" s="6">
        <v>8837760</v>
      </c>
      <c r="F25" s="6">
        <v>778602</v>
      </c>
      <c r="G25" s="6">
        <v>3689278</v>
      </c>
      <c r="H25" s="6">
        <v>401390</v>
      </c>
      <c r="I25" s="6">
        <v>1438076</v>
      </c>
      <c r="J25" s="6">
        <v>2103108</v>
      </c>
      <c r="K25" s="6">
        <v>1060783</v>
      </c>
    </row>
    <row r="26" spans="1:11" s="6" customFormat="1" ht="12.75">
      <c r="A26" s="6" t="s">
        <v>7</v>
      </c>
      <c r="B26" s="6">
        <v>4897740</v>
      </c>
      <c r="C26" s="6">
        <v>497217</v>
      </c>
      <c r="D26" s="6">
        <v>2277821</v>
      </c>
      <c r="E26" s="6">
        <v>9185073</v>
      </c>
      <c r="F26" s="6">
        <v>1037816</v>
      </c>
      <c r="G26" s="6">
        <v>4259768</v>
      </c>
      <c r="H26" s="6">
        <v>435803</v>
      </c>
      <c r="I26" s="6">
        <v>1774649</v>
      </c>
      <c r="J26" s="6">
        <v>2177998</v>
      </c>
      <c r="K26" s="6">
        <v>1162389</v>
      </c>
    </row>
    <row r="27" spans="1:11" s="7" customFormat="1" ht="12.75">
      <c r="A27" s="7" t="s">
        <v>8</v>
      </c>
      <c r="B27" s="7">
        <v>0.04343813434095011</v>
      </c>
      <c r="C27" s="7">
        <v>0.2387378858466828</v>
      </c>
      <c r="D27" s="7">
        <v>0.24090683750905695</v>
      </c>
      <c r="E27" s="7">
        <v>0.03929875896154682</v>
      </c>
      <c r="F27" s="7">
        <v>0.3329223402970966</v>
      </c>
      <c r="G27" s="7">
        <v>0.1546345924595544</v>
      </c>
      <c r="H27" s="7">
        <v>0.08573457236104537</v>
      </c>
      <c r="I27" s="7">
        <v>0.2340439587337526</v>
      </c>
      <c r="J27" s="7">
        <v>0.0356092031412557</v>
      </c>
      <c r="K27" s="7">
        <v>0.09578396335537051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3784085</v>
      </c>
      <c r="C30" s="6">
        <v>295061</v>
      </c>
      <c r="D30" s="6">
        <v>3654935</v>
      </c>
      <c r="E30" s="6">
        <v>7085541</v>
      </c>
      <c r="F30" s="6">
        <v>542882</v>
      </c>
      <c r="G30" s="6">
        <v>3545100</v>
      </c>
      <c r="H30" s="6">
        <v>325224</v>
      </c>
      <c r="I30" s="6">
        <v>1170516</v>
      </c>
      <c r="J30" s="6">
        <v>1405706</v>
      </c>
      <c r="K30" s="6">
        <v>779260</v>
      </c>
    </row>
    <row r="31" spans="1:11" s="6" customFormat="1" ht="12.75">
      <c r="A31" s="6" t="s">
        <v>29</v>
      </c>
      <c r="B31" s="6">
        <v>3804265</v>
      </c>
      <c r="C31" s="6">
        <v>306974</v>
      </c>
      <c r="D31" s="6">
        <v>3645495</v>
      </c>
      <c r="E31" s="6">
        <v>7218421</v>
      </c>
      <c r="F31" s="6">
        <v>534895</v>
      </c>
      <c r="G31" s="6">
        <v>3541353</v>
      </c>
      <c r="H31" s="6">
        <v>320189</v>
      </c>
      <c r="I31" s="6">
        <v>1255121</v>
      </c>
      <c r="J31" s="6">
        <v>1419818</v>
      </c>
      <c r="K31" s="6">
        <v>756109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1.005332861180444</v>
      </c>
      <c r="C36" s="7">
        <v>1.0403747021802272</v>
      </c>
      <c r="D36" s="7">
        <v>0.9974171907297941</v>
      </c>
      <c r="E36" s="7">
        <v>1.0187536844399037</v>
      </c>
      <c r="F36" s="7">
        <v>0.9852877789280176</v>
      </c>
      <c r="G36" s="7">
        <v>0.9989430481509689</v>
      </c>
      <c r="H36" s="7">
        <v>0.9845183627284579</v>
      </c>
      <c r="I36" s="7">
        <v>1.0722800884396284</v>
      </c>
      <c r="J36" s="7">
        <v>1.0100390835637039</v>
      </c>
      <c r="K36" s="7">
        <v>0.9702910453507173</v>
      </c>
    </row>
    <row r="37" spans="1:11" s="7" customFormat="1" ht="12.75">
      <c r="A37" s="7" t="s">
        <v>8</v>
      </c>
      <c r="B37" s="7">
        <v>0.11703651242271551</v>
      </c>
      <c r="C37" s="7">
        <v>0.15597189131136346</v>
      </c>
      <c r="D37" s="7">
        <v>0.10824132303310452</v>
      </c>
      <c r="E37" s="7">
        <v>0.1319485382665595</v>
      </c>
      <c r="F37" s="7">
        <v>0.0947641988089083</v>
      </c>
      <c r="G37" s="7">
        <v>0.10993672016774325</v>
      </c>
      <c r="H37" s="7">
        <v>0.0939092919205089</v>
      </c>
      <c r="I37" s="7">
        <v>0.19142232048847596</v>
      </c>
      <c r="J37" s="7">
        <v>0.12226564840411536</v>
      </c>
      <c r="K37" s="7">
        <v>0.07810116150079693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1.3254103425323434</v>
      </c>
      <c r="C40" s="7">
        <v>1.2396488629397593</v>
      </c>
      <c r="D40" s="7">
        <v>3.255016542748033</v>
      </c>
      <c r="E40" s="7">
        <v>1.3360439488031461</v>
      </c>
      <c r="F40" s="7">
        <v>1.1590560961091625</v>
      </c>
      <c r="G40" s="7">
        <v>1.5731096580460024</v>
      </c>
      <c r="H40" s="7">
        <v>1.1447169248743878</v>
      </c>
      <c r="I40" s="7">
        <v>1.476924919846304</v>
      </c>
      <c r="J40" s="7">
        <v>1.1064902726258337</v>
      </c>
      <c r="K40" s="7">
        <v>1.1682514715953798</v>
      </c>
    </row>
    <row r="41" spans="1:11" s="7" customFormat="1" ht="12.75">
      <c r="A41" s="7" t="s">
        <v>8</v>
      </c>
      <c r="B41" s="7">
        <v>0.3951687816129932</v>
      </c>
      <c r="C41" s="7">
        <v>0.30489353993658885</v>
      </c>
      <c r="D41" s="7">
        <v>2.4263332028926667</v>
      </c>
      <c r="E41" s="7">
        <v>0.40636205137173276</v>
      </c>
      <c r="F41" s="7">
        <v>0.2200590485359606</v>
      </c>
      <c r="G41" s="7">
        <v>0.6559049032063184</v>
      </c>
      <c r="H41" s="7">
        <v>0.2049651840783031</v>
      </c>
      <c r="I41" s="7">
        <v>0.5546578103645305</v>
      </c>
      <c r="J41" s="7">
        <v>0.1647266027640355</v>
      </c>
      <c r="K41" s="7">
        <v>0.22973839115303152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2126</v>
      </c>
      <c r="C44" s="9">
        <v>185</v>
      </c>
      <c r="D44" s="9">
        <v>940</v>
      </c>
      <c r="E44" s="9">
        <v>3359</v>
      </c>
      <c r="F44" s="9">
        <v>209</v>
      </c>
      <c r="G44" s="9">
        <v>1809</v>
      </c>
      <c r="H44" s="9">
        <v>135</v>
      </c>
      <c r="I44" s="9">
        <v>517</v>
      </c>
      <c r="J44" s="9">
        <v>650</v>
      </c>
      <c r="K44" s="9">
        <v>333</v>
      </c>
    </row>
    <row r="45" spans="1:11" s="9" customFormat="1" ht="12.75">
      <c r="A45" s="9" t="s">
        <v>31</v>
      </c>
      <c r="B45" s="6">
        <v>23988.71119473189</v>
      </c>
      <c r="C45" s="6">
        <v>23783.783783783783</v>
      </c>
      <c r="D45" s="6">
        <v>21170.212765957447</v>
      </c>
      <c r="E45" s="6">
        <v>28579.93450431676</v>
      </c>
      <c r="F45" s="6">
        <v>39234.44976076555</v>
      </c>
      <c r="G45" s="6">
        <v>22111.66390270868</v>
      </c>
      <c r="H45" s="6">
        <v>32592.59259259259</v>
      </c>
      <c r="I45" s="6">
        <v>29206.96324951644</v>
      </c>
      <c r="J45" s="6">
        <v>35076.92307692308</v>
      </c>
      <c r="K45" s="6">
        <v>34534.534534534534</v>
      </c>
    </row>
    <row r="46" spans="1:11" s="9" customFormat="1" ht="12.75">
      <c r="A46" s="9" t="s">
        <v>32</v>
      </c>
      <c r="B46" s="6">
        <v>2635.6740357478834</v>
      </c>
      <c r="C46" s="6">
        <v>2180.281081081081</v>
      </c>
      <c r="D46" s="6">
        <v>3046.7744680851065</v>
      </c>
      <c r="E46" s="6">
        <v>3467.670139922596</v>
      </c>
      <c r="F46" s="6">
        <v>4897.631578947368</v>
      </c>
      <c r="G46" s="6">
        <v>2524.763405196241</v>
      </c>
      <c r="H46" s="6">
        <v>3627.259259259259</v>
      </c>
      <c r="I46" s="6">
        <v>3499.8936170212764</v>
      </c>
      <c r="J46" s="6">
        <v>3274.2984615384617</v>
      </c>
      <c r="K46" s="6">
        <v>3672.645645645646</v>
      </c>
    </row>
    <row r="47" spans="1:11" s="9" customFormat="1" ht="12.75">
      <c r="A47" s="9" t="s">
        <v>33</v>
      </c>
      <c r="B47" s="6">
        <v>3707.714016933208</v>
      </c>
      <c r="C47" s="6">
        <v>3345.6864864864865</v>
      </c>
      <c r="D47" s="6">
        <v>3873.654255319149</v>
      </c>
      <c r="E47" s="6">
        <v>4500.077106281631</v>
      </c>
      <c r="F47" s="6">
        <v>5523.1291866028705</v>
      </c>
      <c r="G47" s="6">
        <v>3899.1553344389167</v>
      </c>
      <c r="H47" s="6">
        <v>4999.259259259259</v>
      </c>
      <c r="I47" s="6">
        <v>4730.3268858800775</v>
      </c>
      <c r="J47" s="6">
        <v>4538.19076923077</v>
      </c>
      <c r="K47" s="6">
        <v>4856.9669669669665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1" ht="12.75"/>
    <row r="2" ht="12.75">
      <c r="E2" s="3"/>
    </row>
    <row r="3" ht="12.75">
      <c r="E3" s="3"/>
    </row>
    <row r="4" spans="1:5" ht="14.25">
      <c r="A4" s="14"/>
      <c r="B4" s="14"/>
      <c r="C4" s="14"/>
      <c r="E4" s="3"/>
    </row>
    <row r="5" spans="1:3" ht="14.25">
      <c r="A5" s="1"/>
      <c r="B5" s="1"/>
      <c r="C5" s="1"/>
    </row>
    <row r="7" s="3" customFormat="1" ht="12.75"/>
    <row r="8" spans="1:12" s="3" customFormat="1" ht="12.75">
      <c r="A8" s="3" t="s">
        <v>56</v>
      </c>
      <c r="D8" s="3" t="s">
        <v>55</v>
      </c>
      <c r="L8" s="3" t="s">
        <v>55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E11" s="6">
        <v>19900000</v>
      </c>
      <c r="F11" s="6">
        <v>96000000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M11" s="6">
        <v>11500000</v>
      </c>
    </row>
    <row r="12" s="3" customFormat="1" ht="6" customHeight="1"/>
    <row r="13" spans="1:13" s="3" customFormat="1" ht="12.75">
      <c r="A13" s="3" t="s">
        <v>26</v>
      </c>
      <c r="B13" s="3">
        <v>9.1058</v>
      </c>
      <c r="C13" s="3">
        <v>9.1058</v>
      </c>
      <c r="E13" s="3">
        <v>9.1058</v>
      </c>
      <c r="F13" s="3">
        <v>9.1058</v>
      </c>
      <c r="G13" s="3">
        <v>9.1058</v>
      </c>
      <c r="H13" s="3">
        <v>9.1058</v>
      </c>
      <c r="I13" s="3">
        <v>10.4717</v>
      </c>
      <c r="J13" s="3">
        <v>9.1058</v>
      </c>
      <c r="K13" s="3">
        <v>9.1058</v>
      </c>
      <c r="M13" s="3">
        <v>9.1058</v>
      </c>
    </row>
    <row r="14" spans="1:13" s="6" customFormat="1" ht="12.75">
      <c r="A14" s="6" t="s">
        <v>2</v>
      </c>
      <c r="B14" s="6">
        <v>4643958</v>
      </c>
      <c r="C14" s="6">
        <v>400655.2</v>
      </c>
      <c r="E14" s="6">
        <v>1812054.2</v>
      </c>
      <c r="F14" s="6">
        <v>8741568</v>
      </c>
      <c r="G14" s="6">
        <v>746675.6</v>
      </c>
      <c r="H14" s="6">
        <v>3642320</v>
      </c>
      <c r="I14" s="6">
        <v>460754.8</v>
      </c>
      <c r="J14" s="6">
        <v>1374975.8</v>
      </c>
      <c r="K14" s="6">
        <v>2076122.4</v>
      </c>
      <c r="M14" s="6">
        <v>1047167</v>
      </c>
    </row>
    <row r="15" spans="1:13" s="6" customFormat="1" ht="12.75">
      <c r="A15" s="6" t="s">
        <v>3</v>
      </c>
      <c r="B15" s="6">
        <v>5616205</v>
      </c>
      <c r="C15" s="6">
        <v>527080</v>
      </c>
      <c r="E15" s="6">
        <v>2847983</v>
      </c>
      <c r="F15" s="6">
        <v>11174020</v>
      </c>
      <c r="G15" s="6">
        <v>958299</v>
      </c>
      <c r="H15" s="6">
        <v>4816867</v>
      </c>
      <c r="I15" s="6">
        <v>591668</v>
      </c>
      <c r="J15" s="6">
        <v>1749997</v>
      </c>
      <c r="K15" s="6">
        <v>2076654</v>
      </c>
      <c r="M15" s="6">
        <v>1213215</v>
      </c>
    </row>
    <row r="16" spans="1:13" s="7" customFormat="1" ht="12.75">
      <c r="A16" s="7" t="s">
        <v>8</v>
      </c>
      <c r="B16" s="7">
        <v>0.2093574059024651</v>
      </c>
      <c r="C16" s="7">
        <v>0.3155451370654867</v>
      </c>
      <c r="E16" s="7">
        <v>0.5716875356156566</v>
      </c>
      <c r="F16" s="7">
        <v>0.27826266408955463</v>
      </c>
      <c r="G16" s="7">
        <v>0.28342080550107707</v>
      </c>
      <c r="H16" s="7">
        <v>0.322472215510993</v>
      </c>
      <c r="I16" s="7">
        <v>0.28412769655356823</v>
      </c>
      <c r="J16" s="7">
        <v>0.27274749126493714</v>
      </c>
      <c r="K16" s="7">
        <v>0.00025605426732069994</v>
      </c>
      <c r="M16" s="7">
        <v>0.1585687860675518</v>
      </c>
    </row>
    <row r="17" spans="1:13" s="3" customFormat="1" ht="12.75">
      <c r="A17" s="3" t="s">
        <v>9</v>
      </c>
      <c r="B17" s="8" t="s">
        <v>53</v>
      </c>
      <c r="C17" s="8" t="s">
        <v>53</v>
      </c>
      <c r="D17" s="8"/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  <c r="L17" s="8"/>
      <c r="M17" s="8" t="s">
        <v>53</v>
      </c>
    </row>
    <row r="18" s="3" customFormat="1" ht="6" customHeight="1"/>
    <row r="19" spans="1:13" s="3" customFormat="1" ht="12.75">
      <c r="A19" s="3" t="s">
        <v>27</v>
      </c>
      <c r="B19" s="3">
        <v>11.2</v>
      </c>
      <c r="C19" s="3">
        <v>11.2</v>
      </c>
      <c r="E19" s="3">
        <v>11.2</v>
      </c>
      <c r="F19" s="3">
        <v>11.2</v>
      </c>
      <c r="G19" s="3">
        <v>11.2</v>
      </c>
      <c r="H19" s="3">
        <v>11.2</v>
      </c>
      <c r="I19" s="3">
        <v>12.651</v>
      </c>
      <c r="J19" s="3">
        <v>11.2</v>
      </c>
      <c r="K19" s="3">
        <v>11.2</v>
      </c>
      <c r="M19" s="3">
        <v>11.2</v>
      </c>
    </row>
    <row r="20" spans="1:13" s="6" customFormat="1" ht="12.75">
      <c r="A20" s="6" t="s">
        <v>4</v>
      </c>
      <c r="B20" s="6">
        <v>5712000</v>
      </c>
      <c r="C20" s="6">
        <v>492800</v>
      </c>
      <c r="E20" s="6">
        <v>2228800</v>
      </c>
      <c r="F20" s="6">
        <v>10752000</v>
      </c>
      <c r="G20" s="6">
        <v>918400</v>
      </c>
      <c r="H20" s="6">
        <v>4480000</v>
      </c>
      <c r="I20" s="6">
        <v>556644</v>
      </c>
      <c r="J20" s="6">
        <v>1691200</v>
      </c>
      <c r="K20" s="6">
        <v>2553600</v>
      </c>
      <c r="M20" s="6">
        <v>1288000</v>
      </c>
    </row>
    <row r="21" spans="1:13" s="6" customFormat="1" ht="12.75">
      <c r="A21" s="6" t="s">
        <v>5</v>
      </c>
      <c r="B21" s="6">
        <v>7861254</v>
      </c>
      <c r="C21" s="6">
        <v>623149</v>
      </c>
      <c r="E21" s="6">
        <v>3642481</v>
      </c>
      <c r="F21" s="6">
        <v>14293813</v>
      </c>
      <c r="G21" s="6">
        <v>1088424</v>
      </c>
      <c r="H21" s="6">
        <v>7303142</v>
      </c>
      <c r="I21" s="6">
        <v>674002</v>
      </c>
      <c r="J21" s="6">
        <v>2400572</v>
      </c>
      <c r="K21" s="6">
        <v>2870912</v>
      </c>
      <c r="M21" s="6">
        <v>1617518</v>
      </c>
    </row>
    <row r="22" spans="1:13" s="7" customFormat="1" ht="12.75">
      <c r="A22" s="7" t="s">
        <v>8</v>
      </c>
      <c r="B22" s="7">
        <v>0.3762699579831933</v>
      </c>
      <c r="C22" s="7">
        <v>0.2645068993506495</v>
      </c>
      <c r="E22" s="7">
        <v>0.634278984206748</v>
      </c>
      <c r="F22" s="7">
        <v>0.3294096912202381</v>
      </c>
      <c r="G22" s="7">
        <v>0.18513066202090608</v>
      </c>
      <c r="H22" s="7">
        <v>0.630165625</v>
      </c>
      <c r="I22" s="7">
        <v>0.21083133924016068</v>
      </c>
      <c r="J22" s="7">
        <v>0.4194489120151372</v>
      </c>
      <c r="K22" s="7">
        <v>0.12426065162907268</v>
      </c>
      <c r="M22" s="7">
        <v>0.25583695652173916</v>
      </c>
    </row>
    <row r="23" spans="1:13" s="3" customFormat="1" ht="12.75">
      <c r="A23" s="3" t="s">
        <v>9</v>
      </c>
      <c r="B23" s="8" t="s">
        <v>53</v>
      </c>
      <c r="C23" s="8" t="s">
        <v>53</v>
      </c>
      <c r="D23" s="8"/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  <c r="L23" s="8"/>
      <c r="M23" s="8" t="s">
        <v>53</v>
      </c>
    </row>
    <row r="24" s="3" customFormat="1" ht="6" customHeight="1"/>
    <row r="25" spans="1:13" s="6" customFormat="1" ht="12.75">
      <c r="A25" s="6" t="s">
        <v>6</v>
      </c>
      <c r="B25" s="6">
        <v>4669812</v>
      </c>
      <c r="C25" s="6">
        <v>399080</v>
      </c>
      <c r="E25" s="6">
        <v>1826496</v>
      </c>
      <c r="F25" s="6">
        <v>8792640</v>
      </c>
      <c r="G25" s="6">
        <v>774846</v>
      </c>
      <c r="H25" s="6">
        <v>3670979</v>
      </c>
      <c r="I25" s="6">
        <v>399080</v>
      </c>
      <c r="J25" s="6">
        <v>1431062</v>
      </c>
      <c r="K25" s="6">
        <v>2092666</v>
      </c>
      <c r="M25" s="6">
        <v>1055516</v>
      </c>
    </row>
    <row r="26" spans="1:13" s="6" customFormat="1" ht="12.75">
      <c r="A26" s="6" t="s">
        <v>7</v>
      </c>
      <c r="B26" s="6">
        <v>4670088</v>
      </c>
      <c r="C26" s="6">
        <v>462106</v>
      </c>
      <c r="E26" s="6">
        <v>2097529</v>
      </c>
      <c r="F26" s="6">
        <v>9371648</v>
      </c>
      <c r="G26" s="6">
        <v>1073379</v>
      </c>
      <c r="H26" s="6">
        <v>4392061</v>
      </c>
      <c r="I26" s="6">
        <v>401259</v>
      </c>
      <c r="J26" s="6">
        <v>1630052</v>
      </c>
      <c r="K26" s="6">
        <v>2121673</v>
      </c>
      <c r="M26" s="6">
        <v>1059894</v>
      </c>
    </row>
    <row r="27" spans="1:13" s="7" customFormat="1" ht="12.75">
      <c r="A27" s="7" t="s">
        <v>8</v>
      </c>
      <c r="B27" s="7">
        <v>5.910302170622715E-05</v>
      </c>
      <c r="C27" s="7">
        <v>0.15792823494036284</v>
      </c>
      <c r="E27" s="7">
        <v>0.14838959406426294</v>
      </c>
      <c r="F27" s="7">
        <v>0.06585143938566801</v>
      </c>
      <c r="G27" s="7">
        <v>0.38528042991768685</v>
      </c>
      <c r="H27" s="7">
        <v>0.19642771042819912</v>
      </c>
      <c r="I27" s="7">
        <v>0.005460058133707527</v>
      </c>
      <c r="J27" s="7">
        <v>0.13905057922018751</v>
      </c>
      <c r="K27" s="7">
        <v>0.013861265964086003</v>
      </c>
      <c r="M27" s="7">
        <v>0.004147734378256701</v>
      </c>
    </row>
    <row r="28" spans="1:13" s="3" customFormat="1" ht="12.75">
      <c r="A28" s="3" t="s">
        <v>9</v>
      </c>
      <c r="B28" s="8" t="s">
        <v>53</v>
      </c>
      <c r="C28" s="8" t="s">
        <v>53</v>
      </c>
      <c r="D28" s="8"/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  <c r="L28" s="8"/>
      <c r="M28" s="8" t="s">
        <v>53</v>
      </c>
    </row>
    <row r="29" s="3" customFormat="1" ht="6" customHeight="1"/>
    <row r="30" spans="1:13" s="6" customFormat="1" ht="12.75">
      <c r="A30" s="6" t="s">
        <v>28</v>
      </c>
      <c r="B30" s="6">
        <v>3786282</v>
      </c>
      <c r="C30" s="6">
        <v>297159</v>
      </c>
      <c r="E30" s="6">
        <v>1825503</v>
      </c>
      <c r="F30" s="6">
        <v>6662275</v>
      </c>
      <c r="G30" s="6">
        <v>506642</v>
      </c>
      <c r="H30" s="6">
        <v>3335170</v>
      </c>
      <c r="I30" s="6">
        <v>324218</v>
      </c>
      <c r="J30" s="6">
        <v>1171625</v>
      </c>
      <c r="K30" s="6">
        <v>1295369</v>
      </c>
      <c r="M30" s="6">
        <v>779319</v>
      </c>
    </row>
    <row r="31" spans="1:13" s="6" customFormat="1" ht="12.75">
      <c r="A31" s="6" t="s">
        <v>29</v>
      </c>
      <c r="B31" s="6">
        <v>3717334</v>
      </c>
      <c r="C31" s="6">
        <v>281231</v>
      </c>
      <c r="E31" s="6">
        <v>1828452</v>
      </c>
      <c r="F31" s="6">
        <v>6586509</v>
      </c>
      <c r="G31" s="6">
        <v>515054</v>
      </c>
      <c r="H31" s="6">
        <v>3413747</v>
      </c>
      <c r="I31" s="6">
        <v>305065</v>
      </c>
      <c r="J31" s="6">
        <v>1091582</v>
      </c>
      <c r="K31" s="6">
        <v>1287293</v>
      </c>
      <c r="M31" s="6">
        <v>776446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3" s="7" customFormat="1" ht="12.75">
      <c r="A36" s="7" t="s">
        <v>12</v>
      </c>
      <c r="B36" s="7">
        <v>0.9817900515598151</v>
      </c>
      <c r="C36" s="7">
        <v>0.9463990658199819</v>
      </c>
      <c r="E36" s="7">
        <v>1.0016154451677155</v>
      </c>
      <c r="F36" s="7">
        <v>0.9886276084370579</v>
      </c>
      <c r="G36" s="7">
        <v>1.0166034399043111</v>
      </c>
      <c r="H36" s="7">
        <v>1.0235601183747756</v>
      </c>
      <c r="I36" s="7">
        <v>0.9409255500928387</v>
      </c>
      <c r="J36" s="7">
        <v>0.9316820655073083</v>
      </c>
      <c r="K36" s="7">
        <v>0.9937654830399678</v>
      </c>
      <c r="M36" s="7">
        <v>0.99631344802321</v>
      </c>
    </row>
    <row r="37" spans="1:13" s="7" customFormat="1" ht="12.75">
      <c r="A37" s="7" t="s">
        <v>8</v>
      </c>
      <c r="B37" s="7">
        <v>0.09087783506646119</v>
      </c>
      <c r="C37" s="7">
        <v>0.05155451757775764</v>
      </c>
      <c r="E37" s="7">
        <v>0.11290605018635058</v>
      </c>
      <c r="F37" s="7">
        <v>0.0984751204856198</v>
      </c>
      <c r="G37" s="7">
        <v>0.12955937767145675</v>
      </c>
      <c r="H37" s="7">
        <v>0.13728902041641722</v>
      </c>
      <c r="I37" s="7">
        <v>0.04547283343648756</v>
      </c>
      <c r="J37" s="7">
        <v>0.03520229500812033</v>
      </c>
      <c r="K37" s="7">
        <v>0.10418387004440866</v>
      </c>
      <c r="M37" s="7">
        <v>0.10701494224801111</v>
      </c>
    </row>
    <row r="38" spans="1:13" s="3" customFormat="1" ht="12.75">
      <c r="A38" s="3" t="s">
        <v>9</v>
      </c>
      <c r="B38" s="8" t="s">
        <v>53</v>
      </c>
      <c r="C38" s="8" t="s">
        <v>53</v>
      </c>
      <c r="D38" s="8"/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  <c r="L38" s="8"/>
      <c r="M38" s="8" t="s">
        <v>53</v>
      </c>
    </row>
    <row r="39" s="3" customFormat="1" ht="6" customHeight="1"/>
    <row r="40" spans="1:13" s="7" customFormat="1" ht="12.75">
      <c r="A40" s="7" t="s">
        <v>13</v>
      </c>
      <c r="B40" s="7">
        <v>1.3015875350140056</v>
      </c>
      <c r="C40" s="7">
        <v>1.141359577922078</v>
      </c>
      <c r="E40" s="7">
        <v>1.6407501794687724</v>
      </c>
      <c r="F40" s="7">
        <v>1.2251690848214285</v>
      </c>
      <c r="G40" s="7">
        <v>1.1216332752613243</v>
      </c>
      <c r="H40" s="7">
        <v>1.5239941964285715</v>
      </c>
      <c r="I40" s="7">
        <v>1.0960865472366539</v>
      </c>
      <c r="J40" s="7">
        <v>1.2908964049195837</v>
      </c>
      <c r="K40" s="7">
        <v>1.008218201754386</v>
      </c>
      <c r="M40" s="7">
        <v>1.20566149068323</v>
      </c>
    </row>
    <row r="41" spans="1:13" s="7" customFormat="1" ht="12.75">
      <c r="A41" s="7" t="s">
        <v>8</v>
      </c>
      <c r="B41" s="7">
        <v>0.37009214212000585</v>
      </c>
      <c r="C41" s="7">
        <v>0.201431134654819</v>
      </c>
      <c r="E41" s="7">
        <v>0.7271054520723921</v>
      </c>
      <c r="F41" s="7">
        <v>0.28965166823308275</v>
      </c>
      <c r="G41" s="7">
        <v>0.1806666055382362</v>
      </c>
      <c r="H41" s="7">
        <v>0.6042044172932333</v>
      </c>
      <c r="I41" s="7">
        <v>0.15377531288068846</v>
      </c>
      <c r="J41" s="7">
        <v>0.35883832096798285</v>
      </c>
      <c r="K41" s="7">
        <v>0.06128231763619585</v>
      </c>
      <c r="M41" s="7">
        <v>0.2691173586139264</v>
      </c>
    </row>
    <row r="42" spans="1:13" s="3" customFormat="1" ht="12.75">
      <c r="A42" s="3" t="s">
        <v>9</v>
      </c>
      <c r="B42" s="8" t="s">
        <v>53</v>
      </c>
      <c r="C42" s="8" t="s">
        <v>53</v>
      </c>
      <c r="D42" s="8"/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  <c r="L42" s="8"/>
      <c r="M42" s="8" t="s">
        <v>53</v>
      </c>
    </row>
    <row r="44" spans="1:13" s="9" customFormat="1" ht="12.75">
      <c r="A44" s="9" t="s">
        <v>30</v>
      </c>
      <c r="B44" s="9">
        <v>2126</v>
      </c>
      <c r="C44" s="9">
        <v>185</v>
      </c>
      <c r="E44" s="9">
        <v>944</v>
      </c>
      <c r="F44" s="9">
        <v>3371</v>
      </c>
      <c r="G44" s="9">
        <v>209</v>
      </c>
      <c r="H44" s="9">
        <v>1809</v>
      </c>
      <c r="I44" s="9">
        <v>135</v>
      </c>
      <c r="J44" s="9">
        <v>517</v>
      </c>
      <c r="K44" s="9">
        <v>617</v>
      </c>
      <c r="M44" s="9">
        <v>333</v>
      </c>
    </row>
    <row r="45" spans="1:13" s="9" customFormat="1" ht="12.75">
      <c r="A45" s="9" t="s">
        <v>31</v>
      </c>
      <c r="B45" s="6">
        <v>23988.71119473189</v>
      </c>
      <c r="C45" s="6">
        <v>23783.783783783783</v>
      </c>
      <c r="D45" s="6"/>
      <c r="E45" s="6">
        <v>21080.508474576272</v>
      </c>
      <c r="F45" s="6">
        <v>28478.196380895875</v>
      </c>
      <c r="G45" s="6">
        <v>39234.44976076555</v>
      </c>
      <c r="H45" s="6">
        <v>22111.66390270868</v>
      </c>
      <c r="I45" s="6">
        <v>32592.59259259259</v>
      </c>
      <c r="J45" s="6">
        <v>29206.96324951644</v>
      </c>
      <c r="K45" s="6">
        <v>36952.99837925446</v>
      </c>
      <c r="L45" s="6"/>
      <c r="M45" s="6">
        <v>34534.534534534534</v>
      </c>
    </row>
    <row r="46" spans="1:13" s="9" customFormat="1" ht="12.75">
      <c r="A46" s="9" t="s">
        <v>32</v>
      </c>
      <c r="B46" s="6">
        <v>2641.6768579492004</v>
      </c>
      <c r="C46" s="6">
        <v>2849.0810810810813</v>
      </c>
      <c r="D46" s="6"/>
      <c r="E46" s="6">
        <v>3016.9311440677966</v>
      </c>
      <c r="F46" s="6">
        <v>3314.7493325422724</v>
      </c>
      <c r="G46" s="6">
        <v>4585.162679425837</v>
      </c>
      <c r="H46" s="6">
        <v>2662.723604201216</v>
      </c>
      <c r="I46" s="6">
        <v>4382.725925925926</v>
      </c>
      <c r="J46" s="6">
        <v>3384.907156673114</v>
      </c>
      <c r="K46" s="6">
        <v>3365.7277147487844</v>
      </c>
      <c r="L46" s="6"/>
      <c r="M46" s="6">
        <v>3643.288288288288</v>
      </c>
    </row>
    <row r="47" spans="1:13" s="9" customFormat="1" ht="12.75">
      <c r="A47" s="9" t="s">
        <v>33</v>
      </c>
      <c r="B47" s="6">
        <v>3697.6735653809974</v>
      </c>
      <c r="C47" s="6">
        <v>3368.372972972973</v>
      </c>
      <c r="D47" s="6"/>
      <c r="E47" s="6">
        <v>3858.5603813559323</v>
      </c>
      <c r="F47" s="6">
        <v>4240.229308810442</v>
      </c>
      <c r="G47" s="6">
        <v>5207.77033492823</v>
      </c>
      <c r="H47" s="6">
        <v>4037.1155334438918</v>
      </c>
      <c r="I47" s="6">
        <v>4992.607407407408</v>
      </c>
      <c r="J47" s="6">
        <v>4643.272727272727</v>
      </c>
      <c r="K47" s="6">
        <v>4653.017828200973</v>
      </c>
      <c r="L47" s="6"/>
      <c r="M47" s="6">
        <v>4857.411411411412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1" ht="12.75"/>
    <row r="2" ht="12.75">
      <c r="E2" s="3"/>
    </row>
    <row r="3" ht="12.75">
      <c r="E3" s="3"/>
    </row>
    <row r="4" spans="1:5" ht="14.25">
      <c r="A4" s="14"/>
      <c r="B4" s="14"/>
      <c r="C4" s="14"/>
      <c r="E4" s="3"/>
    </row>
    <row r="5" spans="1:3" ht="14.25">
      <c r="A5" s="1"/>
      <c r="B5" s="1"/>
      <c r="C5" s="1"/>
    </row>
    <row r="7" s="3" customFormat="1" ht="12.75"/>
    <row r="8" spans="1:12" s="3" customFormat="1" ht="12.75">
      <c r="A8" s="3" t="s">
        <v>54</v>
      </c>
      <c r="D8" s="3" t="s">
        <v>55</v>
      </c>
      <c r="L8" s="3" t="s">
        <v>55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E11" s="6">
        <v>19900000</v>
      </c>
      <c r="F11" s="6">
        <v>96000000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M11" s="6">
        <v>11500000</v>
      </c>
    </row>
    <row r="12" s="3" customFormat="1" ht="6" customHeight="1"/>
    <row r="13" spans="1:13" s="3" customFormat="1" ht="12.75">
      <c r="A13" s="3" t="s">
        <v>26</v>
      </c>
      <c r="B13" s="3">
        <v>9.0606</v>
      </c>
      <c r="C13" s="3">
        <v>9.0606</v>
      </c>
      <c r="E13" s="3">
        <v>9.0606</v>
      </c>
      <c r="F13" s="3">
        <v>9.0606</v>
      </c>
      <c r="G13" s="3">
        <v>9.0606</v>
      </c>
      <c r="H13" s="3">
        <v>9.0606</v>
      </c>
      <c r="I13" s="3">
        <v>10.4197</v>
      </c>
      <c r="J13" s="3">
        <v>9.0606</v>
      </c>
      <c r="K13" s="3">
        <v>9.0606</v>
      </c>
      <c r="M13" s="3">
        <v>9.0606</v>
      </c>
    </row>
    <row r="14" spans="1:13" s="6" customFormat="1" ht="12.75">
      <c r="A14" s="6" t="s">
        <v>2</v>
      </c>
      <c r="B14" s="6">
        <v>4620906</v>
      </c>
      <c r="C14" s="6">
        <v>398666.4</v>
      </c>
      <c r="E14" s="6">
        <v>1803059.4</v>
      </c>
      <c r="F14" s="6">
        <v>8698176.000000002</v>
      </c>
      <c r="G14" s="6">
        <v>742969.2</v>
      </c>
      <c r="H14" s="6">
        <v>3624240</v>
      </c>
      <c r="I14" s="6">
        <v>458466.8</v>
      </c>
      <c r="J14" s="6">
        <v>1368150.6</v>
      </c>
      <c r="K14" s="6">
        <v>2065816.8</v>
      </c>
      <c r="M14" s="6">
        <v>1041969</v>
      </c>
    </row>
    <row r="15" spans="1:13" s="6" customFormat="1" ht="12.75">
      <c r="A15" s="6" t="s">
        <v>3</v>
      </c>
      <c r="B15" s="6">
        <v>5332993</v>
      </c>
      <c r="C15" s="6">
        <v>513519</v>
      </c>
      <c r="E15" s="6">
        <v>2729758</v>
      </c>
      <c r="F15" s="6">
        <v>10449438</v>
      </c>
      <c r="G15" s="6">
        <v>940735</v>
      </c>
      <c r="H15" s="6">
        <v>4835951</v>
      </c>
      <c r="I15" s="6">
        <v>568332</v>
      </c>
      <c r="J15" s="6">
        <v>1706805</v>
      </c>
      <c r="K15" s="6">
        <v>2281955</v>
      </c>
      <c r="M15" s="6">
        <v>1163770</v>
      </c>
    </row>
    <row r="16" spans="1:13" s="7" customFormat="1" ht="12.75">
      <c r="A16" s="7" t="s">
        <v>8</v>
      </c>
      <c r="B16" s="7">
        <v>0.15410116544244765</v>
      </c>
      <c r="C16" s="7">
        <v>0.2880919987237447</v>
      </c>
      <c r="E16" s="7">
        <v>0.5139589965810331</v>
      </c>
      <c r="F16" s="7">
        <v>0.20133669403792218</v>
      </c>
      <c r="G16" s="7">
        <v>0.26618303961994666</v>
      </c>
      <c r="H16" s="7">
        <v>0.3343351985519721</v>
      </c>
      <c r="I16" s="7">
        <v>0.23963610887418677</v>
      </c>
      <c r="J16" s="7">
        <v>0.24752713626701614</v>
      </c>
      <c r="K16" s="7">
        <v>0.104626024921474</v>
      </c>
      <c r="M16" s="7">
        <v>0.11689503238580022</v>
      </c>
    </row>
    <row r="17" spans="1:13" s="3" customFormat="1" ht="12.75">
      <c r="A17" s="3" t="s">
        <v>9</v>
      </c>
      <c r="B17" s="8" t="s">
        <v>53</v>
      </c>
      <c r="C17" s="8" t="s">
        <v>53</v>
      </c>
      <c r="D17" s="8"/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  <c r="L17" s="8"/>
      <c r="M17" s="8" t="s">
        <v>53</v>
      </c>
    </row>
    <row r="18" s="3" customFormat="1" ht="6" customHeight="1"/>
    <row r="19" spans="1:13" s="3" customFormat="1" ht="12.75">
      <c r="A19" s="3" t="s">
        <v>27</v>
      </c>
      <c r="B19" s="3">
        <v>11.1444</v>
      </c>
      <c r="C19" s="3">
        <v>11.1444</v>
      </c>
      <c r="E19" s="3">
        <v>11.1444</v>
      </c>
      <c r="F19" s="3">
        <v>11.1444</v>
      </c>
      <c r="G19" s="3">
        <v>11.1444</v>
      </c>
      <c r="H19" s="3">
        <v>11.1444</v>
      </c>
      <c r="I19" s="3">
        <v>12.5882</v>
      </c>
      <c r="J19" s="3">
        <v>11.1444</v>
      </c>
      <c r="K19" s="3">
        <v>11.1444</v>
      </c>
      <c r="M19" s="3">
        <v>11.1444</v>
      </c>
    </row>
    <row r="20" spans="1:13" s="6" customFormat="1" ht="12.75">
      <c r="A20" s="6" t="s">
        <v>4</v>
      </c>
      <c r="B20" s="6">
        <v>5683644</v>
      </c>
      <c r="C20" s="6">
        <v>490353.6</v>
      </c>
      <c r="E20" s="6">
        <v>2217735.6</v>
      </c>
      <c r="F20" s="6">
        <v>10698624</v>
      </c>
      <c r="G20" s="6">
        <v>913840.8</v>
      </c>
      <c r="H20" s="6">
        <v>4457760</v>
      </c>
      <c r="I20" s="6">
        <v>553880.8</v>
      </c>
      <c r="J20" s="6">
        <v>1682804.4</v>
      </c>
      <c r="K20" s="6">
        <v>2540923.2</v>
      </c>
      <c r="M20" s="6">
        <v>1281606</v>
      </c>
    </row>
    <row r="21" spans="1:13" s="6" customFormat="1" ht="12.75">
      <c r="A21" s="6" t="s">
        <v>5</v>
      </c>
      <c r="B21" s="6">
        <v>7579128</v>
      </c>
      <c r="C21" s="6">
        <v>606802</v>
      </c>
      <c r="E21" s="6">
        <v>3470859</v>
      </c>
      <c r="F21" s="6">
        <v>13504395</v>
      </c>
      <c r="G21" s="6">
        <v>1106860</v>
      </c>
      <c r="H21" s="6">
        <v>7262962</v>
      </c>
      <c r="I21" s="6">
        <v>648299</v>
      </c>
      <c r="J21" s="6">
        <v>2351572</v>
      </c>
      <c r="K21" s="6">
        <v>2728476</v>
      </c>
      <c r="M21" s="6">
        <v>1555987</v>
      </c>
    </row>
    <row r="22" spans="1:13" s="7" customFormat="1" ht="12.75">
      <c r="A22" s="7" t="s">
        <v>8</v>
      </c>
      <c r="B22" s="7">
        <v>0.33349801641341364</v>
      </c>
      <c r="C22" s="7">
        <v>0.23747842373340386</v>
      </c>
      <c r="E22" s="7">
        <v>0.56504634727422</v>
      </c>
      <c r="F22" s="7">
        <v>0.2622553143282725</v>
      </c>
      <c r="G22" s="7">
        <v>0.2112175337323526</v>
      </c>
      <c r="H22" s="7">
        <v>0.6292851118050321</v>
      </c>
      <c r="I22" s="7">
        <v>0.17046664192006647</v>
      </c>
      <c r="J22" s="7">
        <v>0.39741255727641317</v>
      </c>
      <c r="K22" s="7">
        <v>0.0738128566813827</v>
      </c>
      <c r="M22" s="7">
        <v>0.214091538273073</v>
      </c>
    </row>
    <row r="23" spans="1:13" s="3" customFormat="1" ht="12.75">
      <c r="A23" s="3" t="s">
        <v>9</v>
      </c>
      <c r="B23" s="8" t="s">
        <v>53</v>
      </c>
      <c r="C23" s="8" t="s">
        <v>53</v>
      </c>
      <c r="D23" s="8"/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  <c r="L23" s="8"/>
      <c r="M23" s="8" t="s">
        <v>53</v>
      </c>
    </row>
    <row r="24" s="3" customFormat="1" ht="6" customHeight="1"/>
    <row r="25" spans="1:13" s="6" customFormat="1" ht="12.75">
      <c r="A25" s="6" t="s">
        <v>6</v>
      </c>
      <c r="B25" s="6">
        <v>4645776</v>
      </c>
      <c r="C25" s="6">
        <v>396770</v>
      </c>
      <c r="E25" s="6">
        <v>1817382</v>
      </c>
      <c r="F25" s="6">
        <v>8747520</v>
      </c>
      <c r="G25" s="6">
        <v>771090</v>
      </c>
      <c r="H25" s="6">
        <v>2922365</v>
      </c>
      <c r="I25" s="6">
        <v>396770</v>
      </c>
      <c r="J25" s="6">
        <v>1424048</v>
      </c>
      <c r="K25" s="6">
        <v>2082224</v>
      </c>
      <c r="M25" s="6">
        <v>1050249</v>
      </c>
    </row>
    <row r="26" spans="1:13" s="6" customFormat="1" ht="12.75">
      <c r="A26" s="6" t="s">
        <v>7</v>
      </c>
      <c r="B26" s="6">
        <v>4752937</v>
      </c>
      <c r="C26" s="6">
        <v>464594</v>
      </c>
      <c r="E26" s="6">
        <v>2121705</v>
      </c>
      <c r="F26" s="6">
        <v>10097471</v>
      </c>
      <c r="G26" s="6">
        <v>1073379</v>
      </c>
      <c r="H26" s="6">
        <v>4628853</v>
      </c>
      <c r="I26" s="6">
        <v>402666</v>
      </c>
      <c r="J26" s="6">
        <v>1647127</v>
      </c>
      <c r="K26" s="6">
        <v>2165912</v>
      </c>
      <c r="M26" s="6">
        <v>1081502</v>
      </c>
    </row>
    <row r="27" spans="1:13" s="7" customFormat="1" ht="12.75">
      <c r="A27" s="7" t="s">
        <v>8</v>
      </c>
      <c r="B27" s="7">
        <v>0.023066329500173923</v>
      </c>
      <c r="C27" s="7">
        <v>0.17094034327192076</v>
      </c>
      <c r="E27" s="7">
        <v>0.16745131183207493</v>
      </c>
      <c r="F27" s="7">
        <v>0.15432385407521218</v>
      </c>
      <c r="G27" s="7">
        <v>0.3920281679181419</v>
      </c>
      <c r="H27" s="7">
        <v>0.5839407466213152</v>
      </c>
      <c r="I27" s="7">
        <v>0.01485999445522595</v>
      </c>
      <c r="J27" s="7">
        <v>0.15665132074199747</v>
      </c>
      <c r="K27" s="7">
        <v>0.04019164124513021</v>
      </c>
      <c r="M27" s="7">
        <v>0.0297577050775578</v>
      </c>
    </row>
    <row r="28" spans="1:13" s="3" customFormat="1" ht="12.75">
      <c r="A28" s="3" t="s">
        <v>9</v>
      </c>
      <c r="B28" s="8" t="s">
        <v>53</v>
      </c>
      <c r="C28" s="8" t="s">
        <v>53</v>
      </c>
      <c r="D28" s="8"/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  <c r="L28" s="8"/>
      <c r="M28" s="8" t="s">
        <v>53</v>
      </c>
    </row>
    <row r="29" s="3" customFormat="1" ht="6" customHeight="1"/>
    <row r="30" spans="1:13" s="6" customFormat="1" ht="12.75">
      <c r="A30" s="6" t="s">
        <v>28</v>
      </c>
      <c r="B30" s="6">
        <v>3643333</v>
      </c>
      <c r="C30" s="6">
        <v>289408</v>
      </c>
      <c r="E30" s="6">
        <v>1737272</v>
      </c>
      <c r="F30" s="6">
        <v>7070159</v>
      </c>
      <c r="G30" s="6">
        <v>516411</v>
      </c>
      <c r="H30" s="6">
        <v>3388147</v>
      </c>
      <c r="I30" s="6">
        <v>312145</v>
      </c>
      <c r="J30" s="6">
        <v>1125509</v>
      </c>
      <c r="K30" s="6">
        <v>1232291</v>
      </c>
      <c r="M30" s="6">
        <v>748509</v>
      </c>
    </row>
    <row r="31" spans="1:13" s="6" customFormat="1" ht="12.75">
      <c r="A31" s="6" t="s">
        <v>29</v>
      </c>
      <c r="B31" s="6">
        <v>3672868</v>
      </c>
      <c r="C31" s="6">
        <v>317612</v>
      </c>
      <c r="E31" s="6">
        <v>1735476</v>
      </c>
      <c r="F31" s="6">
        <v>7057022</v>
      </c>
      <c r="G31" s="6">
        <v>522813</v>
      </c>
      <c r="H31" s="6">
        <v>3396305</v>
      </c>
      <c r="I31" s="6">
        <v>315152</v>
      </c>
      <c r="J31" s="6">
        <v>1177716</v>
      </c>
      <c r="K31" s="6">
        <v>1174474</v>
      </c>
      <c r="M31" s="6">
        <v>746173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3" s="7" customFormat="1" ht="12.75">
      <c r="A36" s="7" t="s">
        <v>12</v>
      </c>
      <c r="B36" s="7">
        <v>1.0081065881158817</v>
      </c>
      <c r="C36" s="7">
        <v>1.097454113224237</v>
      </c>
      <c r="E36" s="7">
        <v>0.9989661952762722</v>
      </c>
      <c r="F36" s="7">
        <v>0.9981419088311876</v>
      </c>
      <c r="G36" s="7">
        <v>1.0123971023080454</v>
      </c>
      <c r="H36" s="7">
        <v>1.0024078058006338</v>
      </c>
      <c r="I36" s="7">
        <v>1.0096333434781912</v>
      </c>
      <c r="J36" s="7">
        <v>1.046385235480125</v>
      </c>
      <c r="K36" s="7">
        <v>0.9530816990467349</v>
      </c>
      <c r="M36" s="7">
        <v>0.9968791290418686</v>
      </c>
    </row>
    <row r="37" spans="1:13" s="7" customFormat="1" ht="12.75">
      <c r="A37" s="7" t="s">
        <v>8</v>
      </c>
      <c r="B37" s="7">
        <v>0.12011843123986865</v>
      </c>
      <c r="C37" s="7">
        <v>0.2193934591380411</v>
      </c>
      <c r="E37" s="7">
        <v>0.10996243919585802</v>
      </c>
      <c r="F37" s="7">
        <v>0.10904656536798618</v>
      </c>
      <c r="G37" s="7">
        <v>0.12488566923116151</v>
      </c>
      <c r="H37" s="7">
        <v>0.11378645088959316</v>
      </c>
      <c r="I37" s="7">
        <v>0.12181482608687921</v>
      </c>
      <c r="J37" s="7">
        <v>0.1626502616445833</v>
      </c>
      <c r="K37" s="7">
        <v>0.058979665607483245</v>
      </c>
      <c r="M37" s="7">
        <v>0.1076434767131873</v>
      </c>
    </row>
    <row r="38" spans="1:13" s="3" customFormat="1" ht="12.75">
      <c r="A38" s="3" t="s">
        <v>9</v>
      </c>
      <c r="B38" s="8" t="s">
        <v>53</v>
      </c>
      <c r="C38" s="8" t="s">
        <v>53</v>
      </c>
      <c r="D38" s="8"/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  <c r="L38" s="8"/>
      <c r="M38" s="8" t="s">
        <v>53</v>
      </c>
    </row>
    <row r="39" s="3" customFormat="1" ht="6" customHeight="1"/>
    <row r="40" spans="1:13" s="7" customFormat="1" ht="12.75">
      <c r="A40" s="7" t="s">
        <v>13</v>
      </c>
      <c r="B40" s="7">
        <v>1.2924342200180026</v>
      </c>
      <c r="C40" s="7">
        <v>1.2954406779107974</v>
      </c>
      <c r="E40" s="7">
        <v>1.5650882819394705</v>
      </c>
      <c r="F40" s="7">
        <v>1.319239184403527</v>
      </c>
      <c r="G40" s="7">
        <v>1.1442102388074598</v>
      </c>
      <c r="H40" s="7">
        <v>1.5237720290011127</v>
      </c>
      <c r="I40" s="7">
        <v>1.1379777020615265</v>
      </c>
      <c r="J40" s="7">
        <v>1.399706347333059</v>
      </c>
      <c r="K40" s="7">
        <v>0.9244466735555015</v>
      </c>
      <c r="M40" s="7">
        <v>1.1644343113250093</v>
      </c>
    </row>
    <row r="41" spans="1:13" s="7" customFormat="1" ht="12.75">
      <c r="A41" s="7" t="s">
        <v>8</v>
      </c>
      <c r="B41" s="7">
        <v>0.3604570737031607</v>
      </c>
      <c r="C41" s="7">
        <v>0.36362176622189213</v>
      </c>
      <c r="E41" s="7">
        <v>0.647461349409969</v>
      </c>
      <c r="F41" s="7">
        <v>0.3886728256879233</v>
      </c>
      <c r="G41" s="7">
        <v>0.20443183032364187</v>
      </c>
      <c r="H41" s="7">
        <v>0.6039705568432767</v>
      </c>
      <c r="I41" s="7">
        <v>0.19787126532792265</v>
      </c>
      <c r="J41" s="7">
        <v>0.4733751024558517</v>
      </c>
      <c r="K41" s="7">
        <v>-0.026898238362629945</v>
      </c>
      <c r="M41" s="7">
        <v>0.22572032771053618</v>
      </c>
    </row>
    <row r="42" spans="1:13" s="3" customFormat="1" ht="12.75">
      <c r="A42" s="3" t="s">
        <v>9</v>
      </c>
      <c r="B42" s="8" t="s">
        <v>53</v>
      </c>
      <c r="C42" s="8" t="s">
        <v>53</v>
      </c>
      <c r="D42" s="8"/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  <c r="L42" s="8"/>
      <c r="M42" s="8" t="s">
        <v>53</v>
      </c>
    </row>
    <row r="44" spans="1:13" s="9" customFormat="1" ht="12.75">
      <c r="A44" s="9" t="s">
        <v>30</v>
      </c>
      <c r="B44" s="9">
        <v>2126</v>
      </c>
      <c r="C44" s="9">
        <v>185</v>
      </c>
      <c r="E44" s="9">
        <v>944</v>
      </c>
      <c r="F44" s="9">
        <v>3358</v>
      </c>
      <c r="G44" s="9">
        <v>230</v>
      </c>
      <c r="H44" s="9">
        <v>1815</v>
      </c>
      <c r="I44" s="9">
        <v>135</v>
      </c>
      <c r="J44" s="9">
        <v>517</v>
      </c>
      <c r="K44" s="9">
        <v>616</v>
      </c>
      <c r="M44" s="9">
        <v>333</v>
      </c>
    </row>
    <row r="45" spans="1:13" s="9" customFormat="1" ht="12.75">
      <c r="A45" s="9" t="s">
        <v>31</v>
      </c>
      <c r="B45" s="6">
        <v>23988.71119473189</v>
      </c>
      <c r="C45" s="6">
        <v>23783.783783783783</v>
      </c>
      <c r="D45" s="6"/>
      <c r="E45" s="6">
        <v>21080.508474576272</v>
      </c>
      <c r="F45" s="6">
        <v>28588.445503275758</v>
      </c>
      <c r="G45" s="6">
        <v>35652.17391304348</v>
      </c>
      <c r="H45" s="6">
        <v>22038.567493112947</v>
      </c>
      <c r="I45" s="6">
        <v>32592.59259259259</v>
      </c>
      <c r="J45" s="6">
        <v>29206.96324951644</v>
      </c>
      <c r="K45" s="6">
        <v>37012.98701298701</v>
      </c>
      <c r="L45" s="6"/>
      <c r="M45" s="6">
        <v>34534.534534534534</v>
      </c>
    </row>
    <row r="46" spans="1:13" s="9" customFormat="1" ht="12.75">
      <c r="A46" s="9" t="s">
        <v>32</v>
      </c>
      <c r="B46" s="6">
        <v>2508.4633113828786</v>
      </c>
      <c r="C46" s="6">
        <v>2775.7783783783784</v>
      </c>
      <c r="D46" s="6"/>
      <c r="E46" s="6">
        <v>2891.6927966101694</v>
      </c>
      <c r="F46" s="6">
        <v>3111.80405002978</v>
      </c>
      <c r="G46" s="6">
        <v>4090.1521739130435</v>
      </c>
      <c r="H46" s="6">
        <v>2664.4358126721763</v>
      </c>
      <c r="I46" s="6">
        <v>4209.866666666667</v>
      </c>
      <c r="J46" s="6">
        <v>3301.3636363636365</v>
      </c>
      <c r="K46" s="6">
        <v>3704.4724025974024</v>
      </c>
      <c r="L46" s="6"/>
      <c r="M46" s="6">
        <v>3494.804804804805</v>
      </c>
    </row>
    <row r="47" spans="1:13" s="9" customFormat="1" ht="12.75">
      <c r="A47" s="9" t="s">
        <v>33</v>
      </c>
      <c r="B47" s="6">
        <v>3564.970837253057</v>
      </c>
      <c r="C47" s="6">
        <v>3280.0108108108107</v>
      </c>
      <c r="D47" s="6"/>
      <c r="E47" s="6">
        <v>3676.7574152542375</v>
      </c>
      <c r="F47" s="6">
        <v>4021.5589636688505</v>
      </c>
      <c r="G47" s="6">
        <v>4812.434782608696</v>
      </c>
      <c r="H47" s="6">
        <v>4001.631955922865</v>
      </c>
      <c r="I47" s="6">
        <v>4802.214814814814</v>
      </c>
      <c r="J47" s="6">
        <v>4548.495164410058</v>
      </c>
      <c r="K47" s="6">
        <v>4429.3441558441555</v>
      </c>
      <c r="L47" s="6"/>
      <c r="M47" s="6">
        <v>4672.6336336336335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F1">
      <selection activeCell="J7" sqref="J7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1" ht="12.75"/>
    <row r="2" ht="12.75">
      <c r="E2" s="3"/>
    </row>
    <row r="3" ht="12.75">
      <c r="E3" s="3"/>
    </row>
    <row r="4" spans="1:5" ht="14.25">
      <c r="A4" s="14"/>
      <c r="B4" s="14"/>
      <c r="C4" s="14"/>
      <c r="E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52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6">
        <v>96000000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/>
    <row r="13" spans="1:13" s="3" customFormat="1" ht="12.75">
      <c r="A13" s="3" t="s">
        <v>26</v>
      </c>
      <c r="B13" s="3">
        <v>9.0157</v>
      </c>
      <c r="C13" s="3">
        <v>9.0157</v>
      </c>
      <c r="D13" s="3">
        <v>9.0157</v>
      </c>
      <c r="E13" s="3">
        <v>9.0157</v>
      </c>
      <c r="F13" s="3">
        <v>9.0157</v>
      </c>
      <c r="G13" s="3">
        <v>9.0157</v>
      </c>
      <c r="H13" s="3">
        <v>9.0157</v>
      </c>
      <c r="I13" s="3">
        <v>10.368</v>
      </c>
      <c r="J13" s="3">
        <v>9.0157</v>
      </c>
      <c r="K13" s="3">
        <v>9.0157</v>
      </c>
      <c r="L13" s="3">
        <v>9.0157</v>
      </c>
      <c r="M13" s="3">
        <v>9.0157</v>
      </c>
    </row>
    <row r="14" spans="1:13" s="6" customFormat="1" ht="12.75">
      <c r="A14" s="6" t="s">
        <v>2</v>
      </c>
      <c r="B14" s="6">
        <v>4598007</v>
      </c>
      <c r="C14" s="6">
        <v>396690.8</v>
      </c>
      <c r="D14" s="6">
        <v>2019516.8</v>
      </c>
      <c r="E14" s="6">
        <v>1794124.3</v>
      </c>
      <c r="F14" s="6">
        <v>8655072.000000002</v>
      </c>
      <c r="G14" s="6">
        <v>739287.4</v>
      </c>
      <c r="H14" s="6">
        <v>3606280</v>
      </c>
      <c r="I14" s="6">
        <v>456192</v>
      </c>
      <c r="J14" s="6">
        <v>1361370.7</v>
      </c>
      <c r="K14" s="6">
        <v>2055579.6</v>
      </c>
      <c r="L14" s="6">
        <v>3038290.9</v>
      </c>
      <c r="M14" s="6">
        <v>1036805.5</v>
      </c>
    </row>
    <row r="15" spans="1:13" s="6" customFormat="1" ht="12.75">
      <c r="A15" s="6" t="s">
        <v>3</v>
      </c>
      <c r="B15" s="6">
        <v>5227913</v>
      </c>
      <c r="C15" s="6">
        <v>522382</v>
      </c>
      <c r="D15" s="6">
        <v>2151389</v>
      </c>
      <c r="E15" s="6">
        <v>2728399</v>
      </c>
      <c r="F15" s="6">
        <v>11249059</v>
      </c>
      <c r="G15" s="6">
        <v>983931</v>
      </c>
      <c r="H15" s="6">
        <v>5013020</v>
      </c>
      <c r="I15" s="6">
        <v>568571</v>
      </c>
      <c r="J15" s="6">
        <v>1698566</v>
      </c>
      <c r="K15" s="6">
        <v>2212003</v>
      </c>
      <c r="L15" s="6">
        <v>3754240</v>
      </c>
      <c r="M15" s="6">
        <v>1175526</v>
      </c>
    </row>
    <row r="16" spans="1:13" s="7" customFormat="1" ht="12.75">
      <c r="A16" s="7" t="s">
        <v>8</v>
      </c>
      <c r="B16" s="7">
        <v>0.1369954417207279</v>
      </c>
      <c r="C16" s="7">
        <v>0.3168492942110077</v>
      </c>
      <c r="D16" s="7">
        <v>0.06529888733780263</v>
      </c>
      <c r="E16" s="7">
        <v>0.5207413443984901</v>
      </c>
      <c r="F16" s="7">
        <v>0.29970715437144807</v>
      </c>
      <c r="G16" s="7">
        <v>0.3309181246697833</v>
      </c>
      <c r="H16" s="7">
        <v>0.3900806371108178</v>
      </c>
      <c r="I16" s="7">
        <v>0.24634145272166105</v>
      </c>
      <c r="J16" s="7">
        <v>0.24768808378202944</v>
      </c>
      <c r="K16" s="7">
        <v>0.07609698014126996</v>
      </c>
      <c r="L16" s="7">
        <v>0.23564205125980534</v>
      </c>
      <c r="M16" s="7">
        <v>0.13379606879014422</v>
      </c>
    </row>
    <row r="17" spans="1:13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  <c r="L17" s="8" t="s">
        <v>53</v>
      </c>
      <c r="M17" s="8" t="s">
        <v>53</v>
      </c>
    </row>
    <row r="18" s="3" customFormat="1" ht="6" customHeight="1"/>
    <row r="19" spans="1:13" s="3" customFormat="1" ht="12.75">
      <c r="A19" s="3" t="s">
        <v>27</v>
      </c>
      <c r="B19" s="3">
        <v>11.0891</v>
      </c>
      <c r="C19" s="3">
        <v>11.0891</v>
      </c>
      <c r="D19" s="3">
        <v>11.0891</v>
      </c>
      <c r="E19" s="3">
        <v>11.0891</v>
      </c>
      <c r="F19" s="3">
        <v>11.0891</v>
      </c>
      <c r="G19" s="3">
        <v>11.0891</v>
      </c>
      <c r="H19" s="3">
        <v>11.0891</v>
      </c>
      <c r="I19" s="3">
        <v>12.5258</v>
      </c>
      <c r="J19" s="3">
        <v>11.0891</v>
      </c>
      <c r="K19" s="3">
        <v>11.0891</v>
      </c>
      <c r="L19" s="3">
        <v>11.0891</v>
      </c>
      <c r="M19" s="3">
        <v>11.0891</v>
      </c>
    </row>
    <row r="20" spans="1:13" s="6" customFormat="1" ht="12.75">
      <c r="A20" s="6" t="s">
        <v>4</v>
      </c>
      <c r="B20" s="6">
        <v>5655441</v>
      </c>
      <c r="C20" s="6">
        <v>487920.4</v>
      </c>
      <c r="D20" s="6">
        <v>2483958.4</v>
      </c>
      <c r="E20" s="6">
        <v>2206730.9</v>
      </c>
      <c r="F20" s="6">
        <v>10645536</v>
      </c>
      <c r="G20" s="6">
        <v>909306.2</v>
      </c>
      <c r="H20" s="6">
        <v>4435640</v>
      </c>
      <c r="I20" s="6">
        <v>551135.2</v>
      </c>
      <c r="J20" s="6">
        <v>1674454.1</v>
      </c>
      <c r="K20" s="6">
        <v>2528314.8</v>
      </c>
      <c r="L20" s="6">
        <v>3737026.7</v>
      </c>
      <c r="M20" s="6">
        <v>1275246.5</v>
      </c>
    </row>
    <row r="21" spans="1:13" s="6" customFormat="1" ht="12.75">
      <c r="A21" s="6" t="s">
        <v>5</v>
      </c>
      <c r="B21" s="6">
        <v>7305289</v>
      </c>
      <c r="C21" s="6">
        <v>613590</v>
      </c>
      <c r="D21" s="6">
        <v>2972754</v>
      </c>
      <c r="E21" s="6">
        <v>3469500</v>
      </c>
      <c r="F21" s="6">
        <v>14123052</v>
      </c>
      <c r="G21" s="6">
        <v>1116021</v>
      </c>
      <c r="H21" s="6">
        <v>7344123</v>
      </c>
      <c r="I21" s="6">
        <v>646776</v>
      </c>
      <c r="J21" s="6">
        <v>2312549</v>
      </c>
      <c r="K21" s="6">
        <v>2623807</v>
      </c>
      <c r="L21" s="6">
        <v>4298166</v>
      </c>
      <c r="M21" s="6">
        <v>1558707</v>
      </c>
    </row>
    <row r="22" spans="1:13" s="7" customFormat="1" ht="12.75">
      <c r="A22" s="7" t="s">
        <v>8</v>
      </c>
      <c r="B22" s="7">
        <v>0.2917275593539036</v>
      </c>
      <c r="C22" s="7">
        <v>0.25756168424193776</v>
      </c>
      <c r="D22" s="7">
        <v>0.196780912272927</v>
      </c>
      <c r="E22" s="7">
        <v>0.5722352009481537</v>
      </c>
      <c r="F22" s="7">
        <v>0.3266642468730555</v>
      </c>
      <c r="G22" s="7">
        <v>0.22733244313081766</v>
      </c>
      <c r="H22" s="7">
        <v>0.6557076318186327</v>
      </c>
      <c r="I22" s="7">
        <v>0.17353418907012275</v>
      </c>
      <c r="J22" s="7">
        <v>0.38107637587677073</v>
      </c>
      <c r="K22" s="7">
        <v>0.03776911008075426</v>
      </c>
      <c r="L22" s="7">
        <v>0.15015662050260434</v>
      </c>
      <c r="M22" s="7">
        <v>0.22227898684685668</v>
      </c>
    </row>
    <row r="23" spans="1:13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  <c r="L23" s="8" t="s">
        <v>53</v>
      </c>
      <c r="M23" s="8" t="s">
        <v>53</v>
      </c>
    </row>
    <row r="24" s="3" customFormat="1" ht="6" customHeight="1"/>
    <row r="25" spans="1:13" s="6" customFormat="1" ht="12.75">
      <c r="A25" s="6" t="s">
        <v>6</v>
      </c>
      <c r="B25" s="6">
        <v>4621740</v>
      </c>
      <c r="C25" s="6">
        <v>394460</v>
      </c>
      <c r="D25" s="6">
        <v>2033669</v>
      </c>
      <c r="E25" s="6">
        <v>1808268</v>
      </c>
      <c r="F25" s="6">
        <v>8702400</v>
      </c>
      <c r="G25" s="6">
        <v>767334</v>
      </c>
      <c r="H25" s="6">
        <v>2907712</v>
      </c>
      <c r="I25" s="6">
        <v>394460</v>
      </c>
      <c r="J25" s="6">
        <v>1417034</v>
      </c>
      <c r="K25" s="6">
        <v>2071782</v>
      </c>
      <c r="L25" s="6">
        <v>3062260</v>
      </c>
      <c r="M25" s="6">
        <v>1044982</v>
      </c>
    </row>
    <row r="26" spans="1:13" s="6" customFormat="1" ht="12.75">
      <c r="A26" s="6" t="s">
        <v>7</v>
      </c>
      <c r="B26" s="6">
        <v>4777610.67</v>
      </c>
      <c r="C26" s="6">
        <v>463778</v>
      </c>
      <c r="D26" s="6">
        <v>2353477</v>
      </c>
      <c r="E26" s="6">
        <v>2100507</v>
      </c>
      <c r="F26" s="6">
        <v>10170562.15</v>
      </c>
      <c r="G26" s="6">
        <v>1050062.64</v>
      </c>
      <c r="H26" s="6">
        <v>4765883.84</v>
      </c>
      <c r="I26" s="6">
        <v>394698</v>
      </c>
      <c r="J26" s="6">
        <v>1628469.79</v>
      </c>
      <c r="K26" s="6">
        <v>2172508</v>
      </c>
      <c r="L26" s="6">
        <v>3427850</v>
      </c>
      <c r="M26" s="6">
        <v>1062054</v>
      </c>
    </row>
    <row r="27" spans="1:13" s="7" customFormat="1" ht="12.75">
      <c r="A27" s="7" t="s">
        <v>8</v>
      </c>
      <c r="B27" s="7">
        <v>0.03372553843357695</v>
      </c>
      <c r="C27" s="7">
        <v>0.17572884449627338</v>
      </c>
      <c r="D27" s="7">
        <v>0.15725666271158187</v>
      </c>
      <c r="E27" s="7">
        <v>0.1616126591854747</v>
      </c>
      <c r="F27" s="7">
        <v>0.1687077300514801</v>
      </c>
      <c r="G27" s="7">
        <v>0.3684557702382534</v>
      </c>
      <c r="H27" s="7">
        <v>0.6390494794532608</v>
      </c>
      <c r="I27" s="7">
        <v>0.0006033564873497946</v>
      </c>
      <c r="J27" s="7">
        <v>0.14921010363900938</v>
      </c>
      <c r="K27" s="7">
        <v>0.04861804958243676</v>
      </c>
      <c r="L27" s="7">
        <v>0.11938568246980988</v>
      </c>
      <c r="M27" s="7">
        <v>0.016337123510261422</v>
      </c>
    </row>
    <row r="28" spans="1:13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  <c r="L28" s="8" t="s">
        <v>53</v>
      </c>
      <c r="M28" s="8" t="s">
        <v>53</v>
      </c>
    </row>
    <row r="29" s="3" customFormat="1" ht="6" customHeight="1"/>
    <row r="30" spans="1:13" s="6" customFormat="1" ht="12.75">
      <c r="A30" s="6" t="s">
        <v>28</v>
      </c>
      <c r="B30" s="6">
        <v>3613314</v>
      </c>
      <c r="C30" s="6">
        <v>294112</v>
      </c>
      <c r="D30" s="6">
        <v>1410805</v>
      </c>
      <c r="E30" s="6">
        <v>1722018</v>
      </c>
      <c r="F30" s="6">
        <v>6658416</v>
      </c>
      <c r="G30" s="6">
        <v>521020</v>
      </c>
      <c r="H30" s="6">
        <v>3322694</v>
      </c>
      <c r="I30" s="6">
        <v>311226</v>
      </c>
      <c r="J30" s="6">
        <v>1116934</v>
      </c>
      <c r="K30" s="6">
        <v>1178021</v>
      </c>
      <c r="L30" s="6">
        <v>2129845</v>
      </c>
      <c r="M30" s="6">
        <v>748939</v>
      </c>
    </row>
    <row r="31" spans="1:13" s="6" customFormat="1" ht="12.75">
      <c r="A31" s="6" t="s">
        <v>29</v>
      </c>
      <c r="B31" s="6">
        <v>3412415</v>
      </c>
      <c r="C31" s="6">
        <v>283835</v>
      </c>
      <c r="D31" s="6">
        <v>1377023</v>
      </c>
      <c r="E31" s="6">
        <v>1732229</v>
      </c>
      <c r="F31" s="6">
        <v>6503989</v>
      </c>
      <c r="G31" s="6">
        <v>526742</v>
      </c>
      <c r="H31" s="6">
        <v>3273513</v>
      </c>
      <c r="I31" s="6">
        <v>307021</v>
      </c>
      <c r="J31" s="6">
        <v>1084975</v>
      </c>
      <c r="K31" s="6">
        <v>1096677</v>
      </c>
      <c r="L31" s="6">
        <v>1964229</v>
      </c>
      <c r="M31" s="6">
        <v>752883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3" s="7" customFormat="1" ht="12.75">
      <c r="A36" s="7" t="s">
        <v>12</v>
      </c>
      <c r="B36" s="7">
        <v>0.944400348267546</v>
      </c>
      <c r="C36" s="7">
        <v>0.9650575291045588</v>
      </c>
      <c r="D36" s="7">
        <v>0.9760548055897165</v>
      </c>
      <c r="E36" s="7">
        <v>1.0059296708861347</v>
      </c>
      <c r="F36" s="7">
        <v>0.9768072466484521</v>
      </c>
      <c r="G36" s="7">
        <v>1.0109823039422672</v>
      </c>
      <c r="H36" s="7">
        <v>0.9851984564332437</v>
      </c>
      <c r="I36" s="7">
        <v>0.9864889180209879</v>
      </c>
      <c r="J36" s="7">
        <v>0.9713868500735048</v>
      </c>
      <c r="K36" s="7">
        <v>0.9309485993882961</v>
      </c>
      <c r="L36" s="7">
        <v>0.9222403508236515</v>
      </c>
      <c r="M36" s="7">
        <v>1.005266116466094</v>
      </c>
    </row>
    <row r="37" spans="1:13" s="7" customFormat="1" ht="12.75">
      <c r="A37" s="7" t="s">
        <v>8</v>
      </c>
      <c r="B37" s="7">
        <v>0.04933372029727345</v>
      </c>
      <c r="C37" s="7">
        <v>0.07228614344950968</v>
      </c>
      <c r="D37" s="7">
        <v>0.08450533954412931</v>
      </c>
      <c r="E37" s="7">
        <v>0.11769963431792752</v>
      </c>
      <c r="F37" s="7">
        <v>0.08534138516494671</v>
      </c>
      <c r="G37" s="7">
        <v>0.12331367104696356</v>
      </c>
      <c r="H37" s="7">
        <v>0.09466495159249289</v>
      </c>
      <c r="I37" s="7">
        <v>0.09609879780109765</v>
      </c>
      <c r="J37" s="7">
        <v>0.07931872230389425</v>
      </c>
      <c r="K37" s="7">
        <v>0.03438733265366234</v>
      </c>
      <c r="L37" s="7">
        <v>0.024711500915168383</v>
      </c>
      <c r="M37" s="7">
        <v>0.11696235162899349</v>
      </c>
    </row>
    <row r="38" spans="1:13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  <c r="L38" s="8" t="s">
        <v>53</v>
      </c>
      <c r="M38" s="8" t="s">
        <v>53</v>
      </c>
    </row>
    <row r="39" s="3" customFormat="1" ht="6" customHeight="1"/>
    <row r="40" spans="1:13" s="7" customFormat="1" ht="12.75">
      <c r="A40" s="7" t="s">
        <v>13</v>
      </c>
      <c r="B40" s="7">
        <v>1.2067723807922317</v>
      </c>
      <c r="C40" s="7">
        <v>1.1634479722512114</v>
      </c>
      <c r="D40" s="7">
        <v>1.108732738841359</v>
      </c>
      <c r="E40" s="7">
        <v>1.5699503731968407</v>
      </c>
      <c r="F40" s="7">
        <v>1.2219185581637224</v>
      </c>
      <c r="G40" s="7">
        <v>1.1585580302872673</v>
      </c>
      <c r="H40" s="7">
        <v>1.476004815539584</v>
      </c>
      <c r="I40" s="7">
        <v>1.1141404141851217</v>
      </c>
      <c r="J40" s="7">
        <v>1.2959148895153352</v>
      </c>
      <c r="K40" s="7">
        <v>0.8675161811337735</v>
      </c>
      <c r="L40" s="7">
        <v>1.0512255638954893</v>
      </c>
      <c r="M40" s="7">
        <v>1.1807646600088688</v>
      </c>
    </row>
    <row r="41" spans="1:13" s="7" customFormat="1" ht="12.75">
      <c r="A41" s="7" t="s">
        <v>8</v>
      </c>
      <c r="B41" s="7">
        <v>0.27028671662340176</v>
      </c>
      <c r="C41" s="7">
        <v>0.22468207605390678</v>
      </c>
      <c r="D41" s="7">
        <v>0.16708709351722018</v>
      </c>
      <c r="E41" s="7">
        <v>0.6525793402072009</v>
      </c>
      <c r="F41" s="7">
        <v>0.2862300612249711</v>
      </c>
      <c r="G41" s="7">
        <v>0.21953476872343947</v>
      </c>
      <c r="H41" s="7">
        <v>0.5536892795153516</v>
      </c>
      <c r="I41" s="7">
        <v>0.17277938335275977</v>
      </c>
      <c r="J41" s="7">
        <v>0.36412093633193177</v>
      </c>
      <c r="K41" s="7">
        <v>-0.08682507249076465</v>
      </c>
      <c r="L41" s="7">
        <v>0.10655322515314669</v>
      </c>
      <c r="M41" s="7">
        <v>0.24291016843038826</v>
      </c>
    </row>
    <row r="42" spans="1:13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  <c r="L42" s="8" t="s">
        <v>53</v>
      </c>
      <c r="M42" s="8" t="s">
        <v>53</v>
      </c>
    </row>
    <row r="44" spans="1:13" s="9" customFormat="1" ht="12.75">
      <c r="A44" s="9" t="s">
        <v>30</v>
      </c>
      <c r="B44" s="9">
        <v>2126</v>
      </c>
      <c r="C44" s="9">
        <v>185</v>
      </c>
      <c r="D44" s="9">
        <v>838</v>
      </c>
      <c r="E44" s="9">
        <v>944</v>
      </c>
      <c r="F44" s="9">
        <v>3298</v>
      </c>
      <c r="G44" s="9">
        <v>230</v>
      </c>
      <c r="H44" s="9">
        <v>1820</v>
      </c>
      <c r="I44" s="9">
        <v>135</v>
      </c>
      <c r="J44" s="9">
        <v>518</v>
      </c>
      <c r="K44" s="9">
        <v>591</v>
      </c>
      <c r="L44" s="9">
        <v>1009</v>
      </c>
      <c r="M44" s="9">
        <v>334</v>
      </c>
    </row>
    <row r="45" spans="1:13" s="9" customFormat="1" ht="12.75">
      <c r="A45" s="9" t="s">
        <v>31</v>
      </c>
      <c r="B45" s="6">
        <v>23988.71119473189</v>
      </c>
      <c r="C45" s="6">
        <v>23783.783783783783</v>
      </c>
      <c r="D45" s="6">
        <v>26730.310262529834</v>
      </c>
      <c r="E45" s="6">
        <v>21080.508474576272</v>
      </c>
      <c r="F45" s="6">
        <v>29108.550636749544</v>
      </c>
      <c r="G45" s="6">
        <v>35652.17391304348</v>
      </c>
      <c r="H45" s="6">
        <v>21978.021978021978</v>
      </c>
      <c r="I45" s="6">
        <v>32592.59259259259</v>
      </c>
      <c r="J45" s="6">
        <v>29150.57915057915</v>
      </c>
      <c r="K45" s="6">
        <v>38578.68020304568</v>
      </c>
      <c r="L45" s="6">
        <v>33399.4053518335</v>
      </c>
      <c r="M45" s="6">
        <v>34431.1377245509</v>
      </c>
    </row>
    <row r="46" spans="1:13" s="9" customFormat="1" ht="12.75">
      <c r="A46" s="9" t="s">
        <v>32</v>
      </c>
      <c r="B46" s="6">
        <v>2459.0371589840074</v>
      </c>
      <c r="C46" s="6">
        <v>2823.6864864864865</v>
      </c>
      <c r="D46" s="6">
        <v>2567.2899761336516</v>
      </c>
      <c r="E46" s="6">
        <v>2890.2531779661017</v>
      </c>
      <c r="F46" s="6">
        <v>3410.872953305033</v>
      </c>
      <c r="G46" s="6">
        <v>4277.960869565218</v>
      </c>
      <c r="H46" s="6">
        <v>2754.4065934065934</v>
      </c>
      <c r="I46" s="6">
        <v>4211.637037037037</v>
      </c>
      <c r="J46" s="6">
        <v>3279.084942084942</v>
      </c>
      <c r="K46" s="6">
        <v>3742.813874788494</v>
      </c>
      <c r="L46" s="6">
        <v>3720.753221010902</v>
      </c>
      <c r="M46" s="6">
        <v>3519.5389221556884</v>
      </c>
    </row>
    <row r="47" spans="1:13" s="9" customFormat="1" ht="12.75">
      <c r="A47" s="9" t="s">
        <v>33</v>
      </c>
      <c r="B47" s="6">
        <v>3436.1660395108183</v>
      </c>
      <c r="C47" s="6">
        <v>3316.7027027027025</v>
      </c>
      <c r="D47" s="6">
        <v>3547.4391408114557</v>
      </c>
      <c r="E47" s="6">
        <v>3675.3177966101694</v>
      </c>
      <c r="F47" s="6">
        <v>4282.308065494239</v>
      </c>
      <c r="G47" s="6">
        <v>4852.265217391305</v>
      </c>
      <c r="H47" s="6">
        <v>4035.2324175824174</v>
      </c>
      <c r="I47" s="6">
        <v>4790.933333333333</v>
      </c>
      <c r="J47" s="6">
        <v>4464.380308880309</v>
      </c>
      <c r="K47" s="6">
        <v>4439.6057529610825</v>
      </c>
      <c r="L47" s="6">
        <v>4259.827552031715</v>
      </c>
      <c r="M47" s="6">
        <v>4666.7874251497005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1" ht="12.75"/>
    <row r="2" ht="12.75">
      <c r="E2" s="3"/>
    </row>
    <row r="3" ht="12.75">
      <c r="E3" s="3"/>
    </row>
    <row r="4" spans="1:5" ht="14.25">
      <c r="A4" s="14"/>
      <c r="B4" s="14"/>
      <c r="C4" s="14"/>
      <c r="E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51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6">
        <v>96000000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/>
    <row r="13" spans="1:13" s="3" customFormat="1" ht="12.75">
      <c r="A13" s="3" t="s">
        <v>26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3" t="e">
        <f>#REF!</f>
        <v>#REF!</v>
      </c>
      <c r="F13" s="3" t="e">
        <f>#REF!</f>
        <v>#REF!</v>
      </c>
      <c r="G13" s="3" t="e">
        <f>#REF!</f>
        <v>#REF!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  <c r="L13" s="3" t="e">
        <f>#REF!</f>
        <v>#REF!</v>
      </c>
      <c r="M13" s="3" t="e">
        <f>#REF!</f>
        <v>#REF!</v>
      </c>
    </row>
    <row r="14" spans="1:13" s="6" customFormat="1" ht="12.75">
      <c r="A14" s="6" t="s">
        <v>2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6" t="e">
        <f>#REF!</f>
        <v>#REF!</v>
      </c>
    </row>
    <row r="15" spans="1:13" s="6" customFormat="1" ht="12.75">
      <c r="A15" s="6" t="s">
        <v>3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  <c r="L15" s="6" t="e">
        <f>#REF!</f>
        <v>#REF!</v>
      </c>
      <c r="M15" s="6" t="e">
        <f>#REF!</f>
        <v>#REF!</v>
      </c>
    </row>
    <row r="16" spans="1:13" s="7" customFormat="1" ht="12.75">
      <c r="A16" s="7" t="s">
        <v>8</v>
      </c>
      <c r="B16" s="7" t="e">
        <f>(B15-B14)/B14</f>
        <v>#REF!</v>
      </c>
      <c r="C16" s="7" t="e">
        <f>(C15-C14)/C14</f>
        <v>#REF!</v>
      </c>
      <c r="D16" s="7" t="e">
        <f aca="true" t="shared" si="0" ref="D16:M16">(D15-D14)/D14</f>
        <v>#REF!</v>
      </c>
      <c r="E16" s="7" t="e">
        <f t="shared" si="0"/>
        <v>#REF!</v>
      </c>
      <c r="F16" s="7" t="e">
        <f t="shared" si="0"/>
        <v>#REF!</v>
      </c>
      <c r="G16" s="7" t="e">
        <f t="shared" si="0"/>
        <v>#REF!</v>
      </c>
      <c r="H16" s="7" t="e">
        <f t="shared" si="0"/>
        <v>#REF!</v>
      </c>
      <c r="I16" s="7" t="e">
        <f t="shared" si="0"/>
        <v>#REF!</v>
      </c>
      <c r="J16" s="7" t="e">
        <f t="shared" si="0"/>
        <v>#REF!</v>
      </c>
      <c r="K16" s="7" t="e">
        <f t="shared" si="0"/>
        <v>#REF!</v>
      </c>
      <c r="L16" s="7" t="e">
        <f t="shared" si="0"/>
        <v>#REF!</v>
      </c>
      <c r="M16" s="7" t="e">
        <f t="shared" si="0"/>
        <v>#REF!</v>
      </c>
    </row>
    <row r="17" spans="1:13" s="3" customFormat="1" ht="12.75">
      <c r="A17" s="3" t="s">
        <v>9</v>
      </c>
      <c r="B17" s="8" t="e">
        <f>IF(B16&gt;=0,"Yes","No")</f>
        <v>#REF!</v>
      </c>
      <c r="C17" s="8" t="e">
        <f>IF(C16&gt;=0,"Yes","No")</f>
        <v>#REF!</v>
      </c>
      <c r="D17" s="8" t="e">
        <f>IF(D16&gt;=0,"Yes","No")</f>
        <v>#REF!</v>
      </c>
      <c r="E17" s="8" t="e">
        <f aca="true" t="shared" si="1" ref="E17:M17">IF(E16&gt;=0,"Yes","No")</f>
        <v>#REF!</v>
      </c>
      <c r="F17" s="8" t="e">
        <f t="shared" si="1"/>
        <v>#REF!</v>
      </c>
      <c r="G17" s="8" t="e">
        <f t="shared" si="1"/>
        <v>#REF!</v>
      </c>
      <c r="H17" s="8" t="e">
        <f t="shared" si="1"/>
        <v>#REF!</v>
      </c>
      <c r="I17" s="8" t="e">
        <f t="shared" si="1"/>
        <v>#REF!</v>
      </c>
      <c r="J17" s="8" t="e">
        <f t="shared" si="1"/>
        <v>#REF!</v>
      </c>
      <c r="K17" s="8" t="e">
        <f t="shared" si="1"/>
        <v>#REF!</v>
      </c>
      <c r="L17" s="8" t="e">
        <f t="shared" si="1"/>
        <v>#REF!</v>
      </c>
      <c r="M17" s="8" t="e">
        <f t="shared" si="1"/>
        <v>#REF!</v>
      </c>
    </row>
    <row r="18" s="3" customFormat="1" ht="6" customHeight="1"/>
    <row r="19" spans="1:13" s="3" customFormat="1" ht="12.75">
      <c r="A19" s="3" t="s">
        <v>27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3" t="e">
        <f>#REF!</f>
        <v>#REF!</v>
      </c>
      <c r="F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J19" s="3" t="e">
        <f>#REF!</f>
        <v>#REF!</v>
      </c>
      <c r="K19" s="3" t="e">
        <f>#REF!</f>
        <v>#REF!</v>
      </c>
      <c r="L19" s="3" t="e">
        <f>#REF!</f>
        <v>#REF!</v>
      </c>
      <c r="M19" s="3" t="e">
        <f>#REF!</f>
        <v>#REF!</v>
      </c>
    </row>
    <row r="20" spans="1:13" s="6" customFormat="1" ht="12.75">
      <c r="A20" s="6" t="s">
        <v>4</v>
      </c>
      <c r="B20" s="6" t="e">
        <f>(B11/100)*B19</f>
        <v>#REF!</v>
      </c>
      <c r="C20" s="6" t="e">
        <f>(C11/100)*C19</f>
        <v>#REF!</v>
      </c>
      <c r="D20" s="6" t="e">
        <f aca="true" t="shared" si="2" ref="D20:M20">(D11/100)*D19</f>
        <v>#REF!</v>
      </c>
      <c r="E20" s="6" t="e">
        <f t="shared" si="2"/>
        <v>#REF!</v>
      </c>
      <c r="F20" s="6" t="e">
        <f t="shared" si="2"/>
        <v>#REF!</v>
      </c>
      <c r="G20" s="6" t="e">
        <f t="shared" si="2"/>
        <v>#REF!</v>
      </c>
      <c r="H20" s="6" t="e">
        <f t="shared" si="2"/>
        <v>#REF!</v>
      </c>
      <c r="I20" s="6" t="e">
        <f t="shared" si="2"/>
        <v>#REF!</v>
      </c>
      <c r="J20" s="6" t="e">
        <f t="shared" si="2"/>
        <v>#REF!</v>
      </c>
      <c r="K20" s="6" t="e">
        <f t="shared" si="2"/>
        <v>#REF!</v>
      </c>
      <c r="L20" s="6" t="e">
        <f t="shared" si="2"/>
        <v>#REF!</v>
      </c>
      <c r="M20" s="6" t="e">
        <f t="shared" si="2"/>
        <v>#REF!</v>
      </c>
    </row>
    <row r="21" spans="1:13" s="6" customFormat="1" ht="12.75">
      <c r="A21" s="6" t="s">
        <v>5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</row>
    <row r="22" spans="1:13" s="7" customFormat="1" ht="12.75">
      <c r="A22" s="7" t="s">
        <v>8</v>
      </c>
      <c r="B22" s="7" t="e">
        <f>(B21-B20)/B20</f>
        <v>#REF!</v>
      </c>
      <c r="C22" s="7" t="e">
        <f>(C21-C20)/C20</f>
        <v>#REF!</v>
      </c>
      <c r="D22" s="7" t="e">
        <f aca="true" t="shared" si="3" ref="D22:M22">(D21-D20)/D20</f>
        <v>#REF!</v>
      </c>
      <c r="E22" s="7" t="e">
        <f t="shared" si="3"/>
        <v>#REF!</v>
      </c>
      <c r="F22" s="7" t="e">
        <f t="shared" si="3"/>
        <v>#REF!</v>
      </c>
      <c r="G22" s="7" t="e">
        <f t="shared" si="3"/>
        <v>#REF!</v>
      </c>
      <c r="H22" s="7" t="e">
        <f t="shared" si="3"/>
        <v>#REF!</v>
      </c>
      <c r="I22" s="7" t="e">
        <f t="shared" si="3"/>
        <v>#REF!</v>
      </c>
      <c r="J22" s="7" t="e">
        <f t="shared" si="3"/>
        <v>#REF!</v>
      </c>
      <c r="K22" s="7" t="e">
        <f t="shared" si="3"/>
        <v>#REF!</v>
      </c>
      <c r="L22" s="7" t="e">
        <f t="shared" si="3"/>
        <v>#REF!</v>
      </c>
      <c r="M22" s="7" t="e">
        <f t="shared" si="3"/>
        <v>#REF!</v>
      </c>
    </row>
    <row r="23" spans="1:13" s="3" customFormat="1" ht="12.75">
      <c r="A23" s="3" t="s">
        <v>9</v>
      </c>
      <c r="B23" s="8" t="e">
        <f>IF(B22&gt;=0,"Yes","No")</f>
        <v>#REF!</v>
      </c>
      <c r="C23" s="8" t="e">
        <f>IF(C22&gt;=0,"Yes","No")</f>
        <v>#REF!</v>
      </c>
      <c r="D23" s="8" t="e">
        <f>IF(D22&gt;=0,"Yes","No")</f>
        <v>#REF!</v>
      </c>
      <c r="E23" s="8" t="e">
        <f aca="true" t="shared" si="4" ref="E23:M23">IF(E22&gt;=0,"Yes","No")</f>
        <v>#REF!</v>
      </c>
      <c r="F23" s="8" t="e">
        <f t="shared" si="4"/>
        <v>#REF!</v>
      </c>
      <c r="G23" s="8" t="e">
        <f t="shared" si="4"/>
        <v>#REF!</v>
      </c>
      <c r="H23" s="8" t="e">
        <f t="shared" si="4"/>
        <v>#REF!</v>
      </c>
      <c r="I23" s="8" t="e">
        <f t="shared" si="4"/>
        <v>#REF!</v>
      </c>
      <c r="J23" s="8" t="e">
        <f t="shared" si="4"/>
        <v>#REF!</v>
      </c>
      <c r="K23" s="8" t="e">
        <f t="shared" si="4"/>
        <v>#REF!</v>
      </c>
      <c r="L23" s="8" t="e">
        <f t="shared" si="4"/>
        <v>#REF!</v>
      </c>
      <c r="M23" s="8" t="e">
        <f t="shared" si="4"/>
        <v>#REF!</v>
      </c>
    </row>
    <row r="24" s="3" customFormat="1" ht="6" customHeight="1"/>
    <row r="25" spans="1:13" s="6" customFormat="1" ht="12.75">
      <c r="A25" s="6" t="s">
        <v>6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  <c r="L25" s="6" t="e">
        <f>#REF!</f>
        <v>#REF!</v>
      </c>
      <c r="M25" s="6" t="e">
        <f>#REF!</f>
        <v>#REF!</v>
      </c>
    </row>
    <row r="26" spans="1:13" s="6" customFormat="1" ht="12.75">
      <c r="A26" s="6" t="s">
        <v>7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  <c r="L26" s="6" t="e">
        <f>#REF!</f>
        <v>#REF!</v>
      </c>
      <c r="M26" s="6" t="e">
        <f>#REF!</f>
        <v>#REF!</v>
      </c>
    </row>
    <row r="27" spans="1:13" s="7" customFormat="1" ht="12.75">
      <c r="A27" s="7" t="s">
        <v>8</v>
      </c>
      <c r="B27" s="7" t="e">
        <f>(B26-B25)/B25</f>
        <v>#REF!</v>
      </c>
      <c r="C27" s="7" t="e">
        <f>(C26-C25)/C25</f>
        <v>#REF!</v>
      </c>
      <c r="D27" s="7" t="e">
        <f aca="true" t="shared" si="5" ref="D27:M27">(D26-D25)/D25</f>
        <v>#REF!</v>
      </c>
      <c r="E27" s="7" t="e">
        <f t="shared" si="5"/>
        <v>#REF!</v>
      </c>
      <c r="F27" s="7" t="e">
        <f t="shared" si="5"/>
        <v>#REF!</v>
      </c>
      <c r="G27" s="7" t="e">
        <f t="shared" si="5"/>
        <v>#REF!</v>
      </c>
      <c r="H27" s="7" t="e">
        <f t="shared" si="5"/>
        <v>#REF!</v>
      </c>
      <c r="I27" s="7" t="e">
        <f t="shared" si="5"/>
        <v>#REF!</v>
      </c>
      <c r="J27" s="7" t="e">
        <f t="shared" si="5"/>
        <v>#REF!</v>
      </c>
      <c r="K27" s="7" t="e">
        <f t="shared" si="5"/>
        <v>#REF!</v>
      </c>
      <c r="L27" s="7" t="e">
        <f t="shared" si="5"/>
        <v>#REF!</v>
      </c>
      <c r="M27" s="7" t="e">
        <f t="shared" si="5"/>
        <v>#REF!</v>
      </c>
    </row>
    <row r="28" spans="1:13" s="3" customFormat="1" ht="12.75">
      <c r="A28" s="3" t="s">
        <v>9</v>
      </c>
      <c r="B28" s="8" t="e">
        <f>IF(B27&gt;=0,"Yes","No")</f>
        <v>#REF!</v>
      </c>
      <c r="C28" s="8" t="e">
        <f>IF(C27&gt;=0,"Yes","No")</f>
        <v>#REF!</v>
      </c>
      <c r="D28" s="8" t="e">
        <f aca="true" t="shared" si="6" ref="D28:M28">IF(D27&gt;=0,"Yes","No")</f>
        <v>#REF!</v>
      </c>
      <c r="E28" s="8" t="e">
        <f t="shared" si="6"/>
        <v>#REF!</v>
      </c>
      <c r="F28" s="8" t="e">
        <f t="shared" si="6"/>
        <v>#REF!</v>
      </c>
      <c r="G28" s="8" t="e">
        <f t="shared" si="6"/>
        <v>#REF!</v>
      </c>
      <c r="H28" s="8" t="e">
        <f t="shared" si="6"/>
        <v>#REF!</v>
      </c>
      <c r="I28" s="8" t="e">
        <f t="shared" si="6"/>
        <v>#REF!</v>
      </c>
      <c r="J28" s="8" t="e">
        <f t="shared" si="6"/>
        <v>#REF!</v>
      </c>
      <c r="K28" s="8" t="e">
        <f t="shared" si="6"/>
        <v>#REF!</v>
      </c>
      <c r="L28" s="8" t="e">
        <f t="shared" si="6"/>
        <v>#REF!</v>
      </c>
      <c r="M28" s="8" t="e">
        <f t="shared" si="6"/>
        <v>#REF!</v>
      </c>
    </row>
    <row r="29" s="3" customFormat="1" ht="6" customHeight="1"/>
    <row r="30" spans="1:13" s="6" customFormat="1" ht="12.75">
      <c r="A30" s="6" t="s">
        <v>28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6" t="e">
        <f>#REF!</f>
        <v>#REF!</v>
      </c>
      <c r="K30" s="6" t="e">
        <f>#REF!</f>
        <v>#REF!</v>
      </c>
      <c r="L30" s="6" t="e">
        <f>#REF!</f>
        <v>#REF!</v>
      </c>
      <c r="M30" s="6" t="e">
        <f>#REF!</f>
        <v>#REF!</v>
      </c>
    </row>
    <row r="31" spans="1:13" s="6" customFormat="1" ht="12.75">
      <c r="A31" s="6" t="s">
        <v>29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 t="e">
        <f>#REF!</f>
        <v>#REF!</v>
      </c>
      <c r="F31" s="6" t="e">
        <f>#REF!</f>
        <v>#REF!</v>
      </c>
      <c r="G31" s="6" t="e">
        <f>#REF!</f>
        <v>#REF!</v>
      </c>
      <c r="H31" s="6" t="e">
        <f>#REF!</f>
        <v>#REF!</v>
      </c>
      <c r="I31" s="6" t="e">
        <f>#REF!</f>
        <v>#REF!</v>
      </c>
      <c r="J31" s="6" t="e">
        <f>#REF!</f>
        <v>#REF!</v>
      </c>
      <c r="K31" s="6" t="e">
        <f>#REF!</f>
        <v>#REF!</v>
      </c>
      <c r="L31" s="6" t="e">
        <f>#REF!</f>
        <v>#REF!</v>
      </c>
      <c r="M31" s="6" t="e">
        <f>#REF!</f>
        <v>#REF!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3" s="7" customFormat="1" ht="12.75">
      <c r="A36" s="7" t="s">
        <v>12</v>
      </c>
      <c r="B36" s="7" t="e">
        <f>B31/B30</f>
        <v>#REF!</v>
      </c>
      <c r="C36" s="7" t="e">
        <f>C31/C30</f>
        <v>#REF!</v>
      </c>
      <c r="D36" s="7" t="e">
        <f aca="true" t="shared" si="7" ref="D36:M36">D31/D30</f>
        <v>#REF!</v>
      </c>
      <c r="E36" s="7" t="e">
        <f t="shared" si="7"/>
        <v>#REF!</v>
      </c>
      <c r="F36" s="7" t="e">
        <f t="shared" si="7"/>
        <v>#REF!</v>
      </c>
      <c r="G36" s="7" t="e">
        <f t="shared" si="7"/>
        <v>#REF!</v>
      </c>
      <c r="H36" s="7" t="e">
        <f t="shared" si="7"/>
        <v>#REF!</v>
      </c>
      <c r="I36" s="7" t="e">
        <f t="shared" si="7"/>
        <v>#REF!</v>
      </c>
      <c r="J36" s="7" t="e">
        <f t="shared" si="7"/>
        <v>#REF!</v>
      </c>
      <c r="K36" s="7" t="e">
        <f t="shared" si="7"/>
        <v>#REF!</v>
      </c>
      <c r="L36" s="7" t="e">
        <f t="shared" si="7"/>
        <v>#REF!</v>
      </c>
      <c r="M36" s="7" t="e">
        <f t="shared" si="7"/>
        <v>#REF!</v>
      </c>
    </row>
    <row r="37" spans="1:13" s="7" customFormat="1" ht="12.75">
      <c r="A37" s="7" t="s">
        <v>8</v>
      </c>
      <c r="B37" s="7" t="e">
        <f>B36/0.9-1</f>
        <v>#REF!</v>
      </c>
      <c r="C37" s="7" t="e">
        <f>C36/0.9-1</f>
        <v>#REF!</v>
      </c>
      <c r="D37" s="7" t="e">
        <f aca="true" t="shared" si="8" ref="D37:M37">D36/0.9-1</f>
        <v>#REF!</v>
      </c>
      <c r="E37" s="7" t="e">
        <f t="shared" si="8"/>
        <v>#REF!</v>
      </c>
      <c r="F37" s="7" t="e">
        <f t="shared" si="8"/>
        <v>#REF!</v>
      </c>
      <c r="G37" s="7" t="e">
        <f t="shared" si="8"/>
        <v>#REF!</v>
      </c>
      <c r="H37" s="7" t="e">
        <f t="shared" si="8"/>
        <v>#REF!</v>
      </c>
      <c r="I37" s="7" t="e">
        <f t="shared" si="8"/>
        <v>#REF!</v>
      </c>
      <c r="J37" s="7" t="e">
        <f t="shared" si="8"/>
        <v>#REF!</v>
      </c>
      <c r="K37" s="7" t="e">
        <f t="shared" si="8"/>
        <v>#REF!</v>
      </c>
      <c r="L37" s="7" t="e">
        <f t="shared" si="8"/>
        <v>#REF!</v>
      </c>
      <c r="M37" s="7" t="e">
        <f t="shared" si="8"/>
        <v>#REF!</v>
      </c>
    </row>
    <row r="38" spans="1:13" s="3" customFormat="1" ht="12.75">
      <c r="A38" s="3" t="s">
        <v>9</v>
      </c>
      <c r="B38" s="8" t="e">
        <f>IF(B37&gt;=0,"Yes","No")</f>
        <v>#REF!</v>
      </c>
      <c r="C38" s="8" t="e">
        <f>IF(C37&gt;=0,"Yes","No")</f>
        <v>#REF!</v>
      </c>
      <c r="D38" s="8" t="e">
        <f aca="true" t="shared" si="9" ref="D38:M38">IF(D37&gt;=0,"Yes","No")</f>
        <v>#REF!</v>
      </c>
      <c r="E38" s="8" t="e">
        <f t="shared" si="9"/>
        <v>#REF!</v>
      </c>
      <c r="F38" s="8" t="e">
        <f t="shared" si="9"/>
        <v>#REF!</v>
      </c>
      <c r="G38" s="8" t="e">
        <f t="shared" si="9"/>
        <v>#REF!</v>
      </c>
      <c r="H38" s="8" t="e">
        <f t="shared" si="9"/>
        <v>#REF!</v>
      </c>
      <c r="I38" s="8" t="e">
        <f t="shared" si="9"/>
        <v>#REF!</v>
      </c>
      <c r="J38" s="8" t="e">
        <f t="shared" si="9"/>
        <v>#REF!</v>
      </c>
      <c r="K38" s="8" t="e">
        <f t="shared" si="9"/>
        <v>#REF!</v>
      </c>
      <c r="L38" s="8" t="e">
        <f t="shared" si="9"/>
        <v>#REF!</v>
      </c>
      <c r="M38" s="8" t="e">
        <f t="shared" si="9"/>
        <v>#REF!</v>
      </c>
    </row>
    <row r="39" s="3" customFormat="1" ht="6" customHeight="1"/>
    <row r="40" spans="1:13" s="7" customFormat="1" ht="12.75">
      <c r="A40" s="7" t="s">
        <v>13</v>
      </c>
      <c r="B40" s="7" t="e">
        <f>(B31*2)/B20</f>
        <v>#REF!</v>
      </c>
      <c r="C40" s="7" t="e">
        <f>(C31*2)/C20</f>
        <v>#REF!</v>
      </c>
      <c r="D40" s="7" t="e">
        <f aca="true" t="shared" si="10" ref="D40:M40">(D31*2)/D20</f>
        <v>#REF!</v>
      </c>
      <c r="E40" s="7" t="e">
        <f t="shared" si="10"/>
        <v>#REF!</v>
      </c>
      <c r="F40" s="7" t="e">
        <f t="shared" si="10"/>
        <v>#REF!</v>
      </c>
      <c r="G40" s="7" t="e">
        <f t="shared" si="10"/>
        <v>#REF!</v>
      </c>
      <c r="H40" s="7" t="e">
        <f t="shared" si="10"/>
        <v>#REF!</v>
      </c>
      <c r="I40" s="7" t="e">
        <f t="shared" si="10"/>
        <v>#REF!</v>
      </c>
      <c r="J40" s="7" t="e">
        <f t="shared" si="10"/>
        <v>#REF!</v>
      </c>
      <c r="K40" s="7" t="e">
        <f t="shared" si="10"/>
        <v>#REF!</v>
      </c>
      <c r="L40" s="7" t="e">
        <f t="shared" si="10"/>
        <v>#REF!</v>
      </c>
      <c r="M40" s="7" t="e">
        <f t="shared" si="10"/>
        <v>#REF!</v>
      </c>
    </row>
    <row r="41" spans="1:13" s="7" customFormat="1" ht="12.75">
      <c r="A41" s="7" t="s">
        <v>8</v>
      </c>
      <c r="B41" s="7" t="e">
        <f>B40/0.95-1</f>
        <v>#REF!</v>
      </c>
      <c r="C41" s="7" t="e">
        <f>C40/0.95-1</f>
        <v>#REF!</v>
      </c>
      <c r="D41" s="7" t="e">
        <f aca="true" t="shared" si="11" ref="D41:M41">D40/0.95-1</f>
        <v>#REF!</v>
      </c>
      <c r="E41" s="7" t="e">
        <f t="shared" si="11"/>
        <v>#REF!</v>
      </c>
      <c r="F41" s="7" t="e">
        <f t="shared" si="11"/>
        <v>#REF!</v>
      </c>
      <c r="G41" s="7" t="e">
        <f t="shared" si="11"/>
        <v>#REF!</v>
      </c>
      <c r="H41" s="7" t="e">
        <f t="shared" si="11"/>
        <v>#REF!</v>
      </c>
      <c r="I41" s="7" t="e">
        <f t="shared" si="11"/>
        <v>#REF!</v>
      </c>
      <c r="J41" s="7" t="e">
        <f t="shared" si="11"/>
        <v>#REF!</v>
      </c>
      <c r="K41" s="7" t="e">
        <f t="shared" si="11"/>
        <v>#REF!</v>
      </c>
      <c r="L41" s="7" t="e">
        <f t="shared" si="11"/>
        <v>#REF!</v>
      </c>
      <c r="M41" s="7" t="e">
        <f t="shared" si="11"/>
        <v>#REF!</v>
      </c>
    </row>
    <row r="42" spans="1:13" s="3" customFormat="1" ht="12.75">
      <c r="A42" s="3" t="s">
        <v>9</v>
      </c>
      <c r="B42" s="8" t="e">
        <f>IF(B31&gt;=0,"Yes","No")</f>
        <v>#REF!</v>
      </c>
      <c r="C42" s="8" t="e">
        <f>IF(C31&gt;=0,"Yes","No")</f>
        <v>#REF!</v>
      </c>
      <c r="D42" s="8" t="e">
        <f>IF(D31&gt;=0,"Yes","No")</f>
        <v>#REF!</v>
      </c>
      <c r="E42" s="8" t="e">
        <f>IF(E31&gt;=0,"Yes","No")</f>
        <v>#REF!</v>
      </c>
      <c r="F42" s="8" t="e">
        <f aca="true" t="shared" si="12" ref="F42:M42">IF(F31&gt;=0,"Yes","No")</f>
        <v>#REF!</v>
      </c>
      <c r="G42" s="8" t="e">
        <f t="shared" si="12"/>
        <v>#REF!</v>
      </c>
      <c r="H42" s="8" t="e">
        <f>IF(H31&gt;=0,"Yes","No")</f>
        <v>#REF!</v>
      </c>
      <c r="I42" s="8" t="e">
        <f t="shared" si="12"/>
        <v>#REF!</v>
      </c>
      <c r="J42" s="8" t="e">
        <f t="shared" si="12"/>
        <v>#REF!</v>
      </c>
      <c r="K42" s="8" t="e">
        <f t="shared" si="12"/>
        <v>#REF!</v>
      </c>
      <c r="L42" s="8" t="e">
        <f t="shared" si="12"/>
        <v>#REF!</v>
      </c>
      <c r="M42" s="8" t="e">
        <f t="shared" si="12"/>
        <v>#REF!</v>
      </c>
    </row>
    <row r="44" spans="1:13" s="9" customFormat="1" ht="12.75">
      <c r="A44" s="9" t="s">
        <v>30</v>
      </c>
      <c r="B44" s="9" t="e">
        <f>#REF!</f>
        <v>#REF!</v>
      </c>
      <c r="C44" s="9" t="e">
        <f>#REF!</f>
        <v>#REF!</v>
      </c>
      <c r="D44" s="9" t="e">
        <f>#REF!</f>
        <v>#REF!</v>
      </c>
      <c r="E44" s="9" t="e">
        <f>#REF!</f>
        <v>#REF!</v>
      </c>
      <c r="F44" s="9" t="e">
        <f>#REF!</f>
        <v>#REF!</v>
      </c>
      <c r="G44" s="9" t="e">
        <f>#REF!</f>
        <v>#REF!</v>
      </c>
      <c r="H44" s="9" t="e">
        <f>#REF!</f>
        <v>#REF!</v>
      </c>
      <c r="I44" s="9" t="e">
        <f>#REF!</f>
        <v>#REF!</v>
      </c>
      <c r="J44" s="9" t="e">
        <f>#REF!</f>
        <v>#REF!</v>
      </c>
      <c r="K44" s="9" t="e">
        <f>#REF!</f>
        <v>#REF!</v>
      </c>
      <c r="L44" s="9" t="e">
        <f>#REF!</f>
        <v>#REF!</v>
      </c>
      <c r="M44" s="9" t="e">
        <f>#REF!</f>
        <v>#REF!</v>
      </c>
    </row>
    <row r="45" spans="1:13" s="9" customFormat="1" ht="12.75">
      <c r="A45" s="9" t="s">
        <v>31</v>
      </c>
      <c r="B45" s="6" t="e">
        <f>B11/B44</f>
        <v>#REF!</v>
      </c>
      <c r="C45" s="6" t="e">
        <f>C11/C44</f>
        <v>#REF!</v>
      </c>
      <c r="D45" s="6" t="e">
        <f aca="true" t="shared" si="13" ref="D45:M45">D11/D44</f>
        <v>#REF!</v>
      </c>
      <c r="E45" s="6" t="e">
        <f t="shared" si="13"/>
        <v>#REF!</v>
      </c>
      <c r="F45" s="6" t="e">
        <f t="shared" si="13"/>
        <v>#REF!</v>
      </c>
      <c r="G45" s="6" t="e">
        <f t="shared" si="13"/>
        <v>#REF!</v>
      </c>
      <c r="H45" s="6" t="e">
        <f t="shared" si="13"/>
        <v>#REF!</v>
      </c>
      <c r="I45" s="6" t="e">
        <f t="shared" si="13"/>
        <v>#REF!</v>
      </c>
      <c r="J45" s="6" t="e">
        <f t="shared" si="13"/>
        <v>#REF!</v>
      </c>
      <c r="K45" s="6" t="e">
        <f t="shared" si="13"/>
        <v>#REF!</v>
      </c>
      <c r="L45" s="6" t="e">
        <f t="shared" si="13"/>
        <v>#REF!</v>
      </c>
      <c r="M45" s="6" t="e">
        <f t="shared" si="13"/>
        <v>#REF!</v>
      </c>
    </row>
    <row r="46" spans="1:13" s="9" customFormat="1" ht="12.75">
      <c r="A46" s="9" t="s">
        <v>32</v>
      </c>
      <c r="B46" s="6" t="e">
        <f>B15/B44</f>
        <v>#REF!</v>
      </c>
      <c r="C46" s="6" t="e">
        <f>C15/C44</f>
        <v>#REF!</v>
      </c>
      <c r="D46" s="6" t="e">
        <f aca="true" t="shared" si="14" ref="D46:M46">D15/D44</f>
        <v>#REF!</v>
      </c>
      <c r="E46" s="6" t="e">
        <f t="shared" si="14"/>
        <v>#REF!</v>
      </c>
      <c r="F46" s="6" t="e">
        <f t="shared" si="14"/>
        <v>#REF!</v>
      </c>
      <c r="G46" s="6" t="e">
        <f t="shared" si="14"/>
        <v>#REF!</v>
      </c>
      <c r="H46" s="6" t="e">
        <f t="shared" si="14"/>
        <v>#REF!</v>
      </c>
      <c r="I46" s="6" t="e">
        <f t="shared" si="14"/>
        <v>#REF!</v>
      </c>
      <c r="J46" s="6" t="e">
        <f t="shared" si="14"/>
        <v>#REF!</v>
      </c>
      <c r="K46" s="6" t="e">
        <f t="shared" si="14"/>
        <v>#REF!</v>
      </c>
      <c r="L46" s="6" t="e">
        <f t="shared" si="14"/>
        <v>#REF!</v>
      </c>
      <c r="M46" s="6" t="e">
        <f t="shared" si="14"/>
        <v>#REF!</v>
      </c>
    </row>
    <row r="47" spans="1:13" s="9" customFormat="1" ht="12.75">
      <c r="A47" s="9" t="s">
        <v>33</v>
      </c>
      <c r="B47" s="6" t="e">
        <f>B21/B44</f>
        <v>#REF!</v>
      </c>
      <c r="C47" s="6" t="e">
        <f>C21/C44</f>
        <v>#REF!</v>
      </c>
      <c r="D47" s="6" t="e">
        <f aca="true" t="shared" si="15" ref="D47:M47">D21/D44</f>
        <v>#REF!</v>
      </c>
      <c r="E47" s="6" t="e">
        <f t="shared" si="15"/>
        <v>#REF!</v>
      </c>
      <c r="F47" s="6" t="e">
        <f t="shared" si="15"/>
        <v>#REF!</v>
      </c>
      <c r="G47" s="6" t="e">
        <f t="shared" si="15"/>
        <v>#REF!</v>
      </c>
      <c r="H47" s="6" t="e">
        <f t="shared" si="15"/>
        <v>#REF!</v>
      </c>
      <c r="I47" s="6" t="e">
        <f t="shared" si="15"/>
        <v>#REF!</v>
      </c>
      <c r="J47" s="6" t="e">
        <f t="shared" si="15"/>
        <v>#REF!</v>
      </c>
      <c r="K47" s="6" t="e">
        <f t="shared" si="15"/>
        <v>#REF!</v>
      </c>
      <c r="L47" s="6" t="e">
        <f t="shared" si="15"/>
        <v>#REF!</v>
      </c>
      <c r="M47" s="6" t="e">
        <f t="shared" si="15"/>
        <v>#REF!</v>
      </c>
    </row>
  </sheetData>
  <sheetProtection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1" ht="12.75"/>
    <row r="2" ht="12.75">
      <c r="E2" s="3"/>
    </row>
    <row r="3" ht="12.75">
      <c r="E3" s="3"/>
    </row>
    <row r="4" spans="1:5" ht="14.25">
      <c r="A4" s="14"/>
      <c r="B4" s="14"/>
      <c r="C4" s="14"/>
      <c r="E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50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6">
        <v>96000000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/>
    <row r="13" spans="1:13" s="3" customFormat="1" ht="12.75">
      <c r="A13" s="3" t="s">
        <v>26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3" t="e">
        <f>#REF!</f>
        <v>#REF!</v>
      </c>
      <c r="F13" s="3" t="e">
        <f>#REF!</f>
        <v>#REF!</v>
      </c>
      <c r="G13" s="3" t="e">
        <f>#REF!</f>
        <v>#REF!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  <c r="L13" s="3" t="e">
        <f>#REF!</f>
        <v>#REF!</v>
      </c>
      <c r="M13" s="3" t="e">
        <f>#REF!</f>
        <v>#REF!</v>
      </c>
    </row>
    <row r="14" spans="1:13" s="6" customFormat="1" ht="12.75">
      <c r="A14" s="6" t="s">
        <v>2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6" t="e">
        <f>#REF!</f>
        <v>#REF!</v>
      </c>
    </row>
    <row r="15" spans="1:13" s="6" customFormat="1" ht="12.75">
      <c r="A15" s="6" t="s">
        <v>3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  <c r="L15" s="6" t="e">
        <f>#REF!</f>
        <v>#REF!</v>
      </c>
      <c r="M15" s="6" t="e">
        <f>#REF!</f>
        <v>#REF!</v>
      </c>
    </row>
    <row r="16" spans="1:13" s="7" customFormat="1" ht="12.75">
      <c r="A16" s="7" t="s">
        <v>8</v>
      </c>
      <c r="B16" s="7" t="e">
        <f>(B15-B14)/B14</f>
        <v>#REF!</v>
      </c>
      <c r="C16" s="7" t="e">
        <f>(C15-C14)/C14</f>
        <v>#REF!</v>
      </c>
      <c r="D16" s="7" t="e">
        <f aca="true" t="shared" si="0" ref="D16:M16">(D15-D14)/D14</f>
        <v>#REF!</v>
      </c>
      <c r="E16" s="7" t="e">
        <f t="shared" si="0"/>
        <v>#REF!</v>
      </c>
      <c r="F16" s="7" t="e">
        <f t="shared" si="0"/>
        <v>#REF!</v>
      </c>
      <c r="G16" s="7" t="e">
        <f t="shared" si="0"/>
        <v>#REF!</v>
      </c>
      <c r="H16" s="7" t="e">
        <f t="shared" si="0"/>
        <v>#REF!</v>
      </c>
      <c r="I16" s="7" t="e">
        <f t="shared" si="0"/>
        <v>#REF!</v>
      </c>
      <c r="J16" s="7" t="e">
        <f t="shared" si="0"/>
        <v>#REF!</v>
      </c>
      <c r="K16" s="7" t="e">
        <f t="shared" si="0"/>
        <v>#REF!</v>
      </c>
      <c r="L16" s="7" t="e">
        <f t="shared" si="0"/>
        <v>#REF!</v>
      </c>
      <c r="M16" s="7" t="e">
        <f t="shared" si="0"/>
        <v>#REF!</v>
      </c>
    </row>
    <row r="17" spans="1:13" s="3" customFormat="1" ht="12.75">
      <c r="A17" s="3" t="s">
        <v>9</v>
      </c>
      <c r="B17" s="8" t="e">
        <f>IF(B16&gt;=0,"Yes","No")</f>
        <v>#REF!</v>
      </c>
      <c r="C17" s="8" t="e">
        <f>IF(C16&gt;=0,"Yes","No")</f>
        <v>#REF!</v>
      </c>
      <c r="D17" s="8" t="e">
        <f>IF(D16&gt;=0,"Yes","No")</f>
        <v>#REF!</v>
      </c>
      <c r="E17" s="8" t="e">
        <f aca="true" t="shared" si="1" ref="E17:M17">IF(E16&gt;=0,"Yes","No")</f>
        <v>#REF!</v>
      </c>
      <c r="F17" s="8" t="e">
        <f t="shared" si="1"/>
        <v>#REF!</v>
      </c>
      <c r="G17" s="8" t="e">
        <f t="shared" si="1"/>
        <v>#REF!</v>
      </c>
      <c r="H17" s="8" t="e">
        <f t="shared" si="1"/>
        <v>#REF!</v>
      </c>
      <c r="I17" s="8" t="e">
        <f t="shared" si="1"/>
        <v>#REF!</v>
      </c>
      <c r="J17" s="8" t="e">
        <f t="shared" si="1"/>
        <v>#REF!</v>
      </c>
      <c r="K17" s="8" t="e">
        <f t="shared" si="1"/>
        <v>#REF!</v>
      </c>
      <c r="L17" s="8" t="e">
        <f t="shared" si="1"/>
        <v>#REF!</v>
      </c>
      <c r="M17" s="8" t="e">
        <f t="shared" si="1"/>
        <v>#REF!</v>
      </c>
    </row>
    <row r="18" s="3" customFormat="1" ht="6" customHeight="1"/>
    <row r="19" spans="1:13" s="3" customFormat="1" ht="12.75">
      <c r="A19" s="3" t="s">
        <v>27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3" t="e">
        <f>#REF!</f>
        <v>#REF!</v>
      </c>
      <c r="F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J19" s="3" t="e">
        <f>#REF!</f>
        <v>#REF!</v>
      </c>
      <c r="K19" s="3" t="e">
        <f>#REF!</f>
        <v>#REF!</v>
      </c>
      <c r="L19" s="3" t="e">
        <f>#REF!</f>
        <v>#REF!</v>
      </c>
      <c r="M19" s="3" t="e">
        <f>#REF!</f>
        <v>#REF!</v>
      </c>
    </row>
    <row r="20" spans="1:13" s="6" customFormat="1" ht="12.75">
      <c r="A20" s="6" t="s">
        <v>4</v>
      </c>
      <c r="B20" s="6" t="e">
        <f>(B11/100)*B19</f>
        <v>#REF!</v>
      </c>
      <c r="C20" s="6" t="e">
        <f>(C11/100)*C19</f>
        <v>#REF!</v>
      </c>
      <c r="D20" s="6" t="e">
        <f aca="true" t="shared" si="2" ref="D20:M20">(D11/100)*D19</f>
        <v>#REF!</v>
      </c>
      <c r="E20" s="6" t="e">
        <f t="shared" si="2"/>
        <v>#REF!</v>
      </c>
      <c r="F20" s="6" t="e">
        <f t="shared" si="2"/>
        <v>#REF!</v>
      </c>
      <c r="G20" s="6" t="e">
        <f t="shared" si="2"/>
        <v>#REF!</v>
      </c>
      <c r="H20" s="6" t="e">
        <f t="shared" si="2"/>
        <v>#REF!</v>
      </c>
      <c r="I20" s="6" t="e">
        <f t="shared" si="2"/>
        <v>#REF!</v>
      </c>
      <c r="J20" s="6" t="e">
        <f t="shared" si="2"/>
        <v>#REF!</v>
      </c>
      <c r="K20" s="6" t="e">
        <f t="shared" si="2"/>
        <v>#REF!</v>
      </c>
      <c r="L20" s="6" t="e">
        <f t="shared" si="2"/>
        <v>#REF!</v>
      </c>
      <c r="M20" s="6" t="e">
        <f t="shared" si="2"/>
        <v>#REF!</v>
      </c>
    </row>
    <row r="21" spans="1:13" s="6" customFormat="1" ht="12.75">
      <c r="A21" s="6" t="s">
        <v>5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</row>
    <row r="22" spans="1:13" s="7" customFormat="1" ht="12.75">
      <c r="A22" s="7" t="s">
        <v>8</v>
      </c>
      <c r="B22" s="7" t="e">
        <f>(B21-B20)/B20</f>
        <v>#REF!</v>
      </c>
      <c r="C22" s="7" t="e">
        <f>(C21-C20)/C20</f>
        <v>#REF!</v>
      </c>
      <c r="D22" s="7" t="e">
        <f aca="true" t="shared" si="3" ref="D22:M22">(D21-D20)/D20</f>
        <v>#REF!</v>
      </c>
      <c r="E22" s="7" t="e">
        <f t="shared" si="3"/>
        <v>#REF!</v>
      </c>
      <c r="F22" s="7" t="e">
        <f t="shared" si="3"/>
        <v>#REF!</v>
      </c>
      <c r="G22" s="7" t="e">
        <f t="shared" si="3"/>
        <v>#REF!</v>
      </c>
      <c r="H22" s="7" t="e">
        <f t="shared" si="3"/>
        <v>#REF!</v>
      </c>
      <c r="I22" s="7" t="e">
        <f t="shared" si="3"/>
        <v>#REF!</v>
      </c>
      <c r="J22" s="7" t="e">
        <f t="shared" si="3"/>
        <v>#REF!</v>
      </c>
      <c r="K22" s="7" t="e">
        <f t="shared" si="3"/>
        <v>#REF!</v>
      </c>
      <c r="L22" s="7" t="e">
        <f t="shared" si="3"/>
        <v>#REF!</v>
      </c>
      <c r="M22" s="7" t="e">
        <f t="shared" si="3"/>
        <v>#REF!</v>
      </c>
    </row>
    <row r="23" spans="1:13" s="3" customFormat="1" ht="12.75">
      <c r="A23" s="3" t="s">
        <v>9</v>
      </c>
      <c r="B23" s="8" t="e">
        <f>IF(B22&gt;=0,"Yes","No")</f>
        <v>#REF!</v>
      </c>
      <c r="C23" s="8" t="e">
        <f>IF(C22&gt;=0,"Yes","No")</f>
        <v>#REF!</v>
      </c>
      <c r="D23" s="8" t="e">
        <f>IF(D22&gt;=0,"Yes","No")</f>
        <v>#REF!</v>
      </c>
      <c r="E23" s="8" t="e">
        <f aca="true" t="shared" si="4" ref="E23:M23">IF(E22&gt;=0,"Yes","No")</f>
        <v>#REF!</v>
      </c>
      <c r="F23" s="8" t="e">
        <f t="shared" si="4"/>
        <v>#REF!</v>
      </c>
      <c r="G23" s="8" t="e">
        <f t="shared" si="4"/>
        <v>#REF!</v>
      </c>
      <c r="H23" s="8" t="e">
        <f t="shared" si="4"/>
        <v>#REF!</v>
      </c>
      <c r="I23" s="8" t="e">
        <f t="shared" si="4"/>
        <v>#REF!</v>
      </c>
      <c r="J23" s="8" t="e">
        <f t="shared" si="4"/>
        <v>#REF!</v>
      </c>
      <c r="K23" s="8" t="e">
        <f t="shared" si="4"/>
        <v>#REF!</v>
      </c>
      <c r="L23" s="8" t="e">
        <f t="shared" si="4"/>
        <v>#REF!</v>
      </c>
      <c r="M23" s="8" t="e">
        <f t="shared" si="4"/>
        <v>#REF!</v>
      </c>
    </row>
    <row r="24" s="3" customFormat="1" ht="6" customHeight="1"/>
    <row r="25" spans="1:13" s="6" customFormat="1" ht="12.75">
      <c r="A25" s="6" t="s">
        <v>6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  <c r="L25" s="6" t="e">
        <f>#REF!</f>
        <v>#REF!</v>
      </c>
      <c r="M25" s="6" t="e">
        <f>#REF!</f>
        <v>#REF!</v>
      </c>
    </row>
    <row r="26" spans="1:13" s="6" customFormat="1" ht="12.75">
      <c r="A26" s="6" t="s">
        <v>7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  <c r="L26" s="6" t="e">
        <f>#REF!</f>
        <v>#REF!</v>
      </c>
      <c r="M26" s="6" t="e">
        <f>#REF!</f>
        <v>#REF!</v>
      </c>
    </row>
    <row r="27" spans="1:13" s="7" customFormat="1" ht="12.75">
      <c r="A27" s="7" t="s">
        <v>8</v>
      </c>
      <c r="B27" s="7" t="e">
        <f>(B26-B25)/B25</f>
        <v>#REF!</v>
      </c>
      <c r="C27" s="7" t="e">
        <f>(C26-C25)/C25</f>
        <v>#REF!</v>
      </c>
      <c r="D27" s="7" t="e">
        <f aca="true" t="shared" si="5" ref="D27:M27">(D26-D25)/D25</f>
        <v>#REF!</v>
      </c>
      <c r="E27" s="7" t="e">
        <f t="shared" si="5"/>
        <v>#REF!</v>
      </c>
      <c r="F27" s="7" t="e">
        <f t="shared" si="5"/>
        <v>#REF!</v>
      </c>
      <c r="G27" s="7" t="e">
        <f t="shared" si="5"/>
        <v>#REF!</v>
      </c>
      <c r="H27" s="7" t="e">
        <f t="shared" si="5"/>
        <v>#REF!</v>
      </c>
      <c r="I27" s="7" t="e">
        <f t="shared" si="5"/>
        <v>#REF!</v>
      </c>
      <c r="J27" s="7" t="e">
        <f t="shared" si="5"/>
        <v>#REF!</v>
      </c>
      <c r="K27" s="7" t="e">
        <f t="shared" si="5"/>
        <v>#REF!</v>
      </c>
      <c r="L27" s="7" t="e">
        <f t="shared" si="5"/>
        <v>#REF!</v>
      </c>
      <c r="M27" s="7" t="e">
        <f t="shared" si="5"/>
        <v>#REF!</v>
      </c>
    </row>
    <row r="28" spans="1:13" s="3" customFormat="1" ht="12.75">
      <c r="A28" s="3" t="s">
        <v>9</v>
      </c>
      <c r="B28" s="8" t="e">
        <f>IF(B27&gt;=0,"Yes","No")</f>
        <v>#REF!</v>
      </c>
      <c r="C28" s="8" t="e">
        <f>IF(C27&gt;=0,"Yes","No")</f>
        <v>#REF!</v>
      </c>
      <c r="D28" s="8" t="e">
        <f aca="true" t="shared" si="6" ref="D28:M28">IF(D27&gt;=0,"Yes","No")</f>
        <v>#REF!</v>
      </c>
      <c r="E28" s="8" t="e">
        <f t="shared" si="6"/>
        <v>#REF!</v>
      </c>
      <c r="F28" s="8" t="e">
        <f t="shared" si="6"/>
        <v>#REF!</v>
      </c>
      <c r="G28" s="8" t="e">
        <f t="shared" si="6"/>
        <v>#REF!</v>
      </c>
      <c r="H28" s="8" t="e">
        <f t="shared" si="6"/>
        <v>#REF!</v>
      </c>
      <c r="I28" s="8" t="e">
        <f t="shared" si="6"/>
        <v>#REF!</v>
      </c>
      <c r="J28" s="8" t="e">
        <f t="shared" si="6"/>
        <v>#REF!</v>
      </c>
      <c r="K28" s="8" t="e">
        <f t="shared" si="6"/>
        <v>#REF!</v>
      </c>
      <c r="L28" s="8" t="e">
        <f t="shared" si="6"/>
        <v>#REF!</v>
      </c>
      <c r="M28" s="8" t="e">
        <f t="shared" si="6"/>
        <v>#REF!</v>
      </c>
    </row>
    <row r="29" s="3" customFormat="1" ht="6" customHeight="1"/>
    <row r="30" spans="1:13" s="6" customFormat="1" ht="12.75">
      <c r="A30" s="6" t="s">
        <v>28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6" t="e">
        <f>#REF!</f>
        <v>#REF!</v>
      </c>
      <c r="K30" s="6" t="e">
        <f>#REF!</f>
        <v>#REF!</v>
      </c>
      <c r="L30" s="6" t="e">
        <f>#REF!</f>
        <v>#REF!</v>
      </c>
      <c r="M30" s="6" t="e">
        <f>#REF!</f>
        <v>#REF!</v>
      </c>
    </row>
    <row r="31" spans="1:13" s="6" customFormat="1" ht="12.75">
      <c r="A31" s="6" t="s">
        <v>29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 t="e">
        <f>#REF!</f>
        <v>#REF!</v>
      </c>
      <c r="F31" s="6" t="e">
        <f>#REF!</f>
        <v>#REF!</v>
      </c>
      <c r="G31" s="6" t="e">
        <f>#REF!</f>
        <v>#REF!</v>
      </c>
      <c r="H31" s="6" t="e">
        <f>#REF!</f>
        <v>#REF!</v>
      </c>
      <c r="I31" s="6" t="e">
        <f>#REF!</f>
        <v>#REF!</v>
      </c>
      <c r="J31" s="6" t="e">
        <f>#REF!</f>
        <v>#REF!</v>
      </c>
      <c r="K31" s="6" t="e">
        <f>#REF!</f>
        <v>#REF!</v>
      </c>
      <c r="L31" s="6" t="e">
        <f>#REF!</f>
        <v>#REF!</v>
      </c>
      <c r="M31" s="6" t="e">
        <f>#REF!</f>
        <v>#REF!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3" s="7" customFormat="1" ht="12.75">
      <c r="A36" s="7" t="s">
        <v>12</v>
      </c>
      <c r="B36" s="7" t="e">
        <f>B31/B30</f>
        <v>#REF!</v>
      </c>
      <c r="C36" s="7" t="e">
        <f>C31/C30</f>
        <v>#REF!</v>
      </c>
      <c r="D36" s="7" t="e">
        <f aca="true" t="shared" si="7" ref="D36:M36">D31/D30</f>
        <v>#REF!</v>
      </c>
      <c r="E36" s="7" t="e">
        <f t="shared" si="7"/>
        <v>#REF!</v>
      </c>
      <c r="F36" s="7" t="e">
        <f t="shared" si="7"/>
        <v>#REF!</v>
      </c>
      <c r="G36" s="7" t="e">
        <f t="shared" si="7"/>
        <v>#REF!</v>
      </c>
      <c r="H36" s="7" t="e">
        <f t="shared" si="7"/>
        <v>#REF!</v>
      </c>
      <c r="I36" s="7" t="e">
        <f t="shared" si="7"/>
        <v>#REF!</v>
      </c>
      <c r="J36" s="7" t="e">
        <f t="shared" si="7"/>
        <v>#REF!</v>
      </c>
      <c r="K36" s="7" t="e">
        <f t="shared" si="7"/>
        <v>#REF!</v>
      </c>
      <c r="L36" s="7" t="e">
        <f t="shared" si="7"/>
        <v>#REF!</v>
      </c>
      <c r="M36" s="7" t="e">
        <f t="shared" si="7"/>
        <v>#REF!</v>
      </c>
    </row>
    <row r="37" spans="1:13" s="7" customFormat="1" ht="12.75">
      <c r="A37" s="7" t="s">
        <v>8</v>
      </c>
      <c r="B37" s="7" t="e">
        <f>B36/0.9-1</f>
        <v>#REF!</v>
      </c>
      <c r="C37" s="7" t="e">
        <f>C36/0.9-1</f>
        <v>#REF!</v>
      </c>
      <c r="D37" s="7" t="e">
        <f aca="true" t="shared" si="8" ref="D37:M37">D36/0.9-1</f>
        <v>#REF!</v>
      </c>
      <c r="E37" s="7" t="e">
        <f t="shared" si="8"/>
        <v>#REF!</v>
      </c>
      <c r="F37" s="7" t="e">
        <f t="shared" si="8"/>
        <v>#REF!</v>
      </c>
      <c r="G37" s="7" t="e">
        <f t="shared" si="8"/>
        <v>#REF!</v>
      </c>
      <c r="H37" s="7" t="e">
        <f t="shared" si="8"/>
        <v>#REF!</v>
      </c>
      <c r="I37" s="7" t="e">
        <f t="shared" si="8"/>
        <v>#REF!</v>
      </c>
      <c r="J37" s="7" t="e">
        <f t="shared" si="8"/>
        <v>#REF!</v>
      </c>
      <c r="K37" s="7" t="e">
        <f t="shared" si="8"/>
        <v>#REF!</v>
      </c>
      <c r="L37" s="7" t="e">
        <f t="shared" si="8"/>
        <v>#REF!</v>
      </c>
      <c r="M37" s="7" t="e">
        <f t="shared" si="8"/>
        <v>#REF!</v>
      </c>
    </row>
    <row r="38" spans="1:13" s="3" customFormat="1" ht="12.75">
      <c r="A38" s="3" t="s">
        <v>9</v>
      </c>
      <c r="B38" s="8" t="e">
        <f>IF(B37&gt;=0,"Yes","No")</f>
        <v>#REF!</v>
      </c>
      <c r="C38" s="8" t="e">
        <f>IF(C37&gt;=0,"Yes","No")</f>
        <v>#REF!</v>
      </c>
      <c r="D38" s="8" t="e">
        <f aca="true" t="shared" si="9" ref="D38:M38">IF(D37&gt;=0,"Yes","No")</f>
        <v>#REF!</v>
      </c>
      <c r="E38" s="8" t="e">
        <f t="shared" si="9"/>
        <v>#REF!</v>
      </c>
      <c r="F38" s="8" t="e">
        <f t="shared" si="9"/>
        <v>#REF!</v>
      </c>
      <c r="G38" s="8" t="e">
        <f t="shared" si="9"/>
        <v>#REF!</v>
      </c>
      <c r="H38" s="8" t="e">
        <f t="shared" si="9"/>
        <v>#REF!</v>
      </c>
      <c r="I38" s="8" t="e">
        <f t="shared" si="9"/>
        <v>#REF!</v>
      </c>
      <c r="J38" s="8" t="e">
        <f t="shared" si="9"/>
        <v>#REF!</v>
      </c>
      <c r="K38" s="8" t="e">
        <f t="shared" si="9"/>
        <v>#REF!</v>
      </c>
      <c r="L38" s="8" t="e">
        <f t="shared" si="9"/>
        <v>#REF!</v>
      </c>
      <c r="M38" s="8" t="e">
        <f t="shared" si="9"/>
        <v>#REF!</v>
      </c>
    </row>
    <row r="39" s="3" customFormat="1" ht="6" customHeight="1"/>
    <row r="40" spans="1:13" s="7" customFormat="1" ht="12.75">
      <c r="A40" s="7" t="s">
        <v>13</v>
      </c>
      <c r="B40" s="7" t="e">
        <f>(B31*2)/B20</f>
        <v>#REF!</v>
      </c>
      <c r="C40" s="7" t="e">
        <f>(C31*2)/C20</f>
        <v>#REF!</v>
      </c>
      <c r="D40" s="7" t="e">
        <f aca="true" t="shared" si="10" ref="D40:M40">(D31*2)/D20</f>
        <v>#REF!</v>
      </c>
      <c r="E40" s="7" t="e">
        <f t="shared" si="10"/>
        <v>#REF!</v>
      </c>
      <c r="F40" s="7" t="e">
        <f t="shared" si="10"/>
        <v>#REF!</v>
      </c>
      <c r="G40" s="7" t="e">
        <f t="shared" si="10"/>
        <v>#REF!</v>
      </c>
      <c r="H40" s="7" t="e">
        <f t="shared" si="10"/>
        <v>#REF!</v>
      </c>
      <c r="I40" s="7" t="e">
        <f t="shared" si="10"/>
        <v>#REF!</v>
      </c>
      <c r="J40" s="7" t="e">
        <f t="shared" si="10"/>
        <v>#REF!</v>
      </c>
      <c r="K40" s="7" t="e">
        <f t="shared" si="10"/>
        <v>#REF!</v>
      </c>
      <c r="L40" s="7" t="e">
        <f t="shared" si="10"/>
        <v>#REF!</v>
      </c>
      <c r="M40" s="7" t="e">
        <f t="shared" si="10"/>
        <v>#REF!</v>
      </c>
    </row>
    <row r="41" spans="1:13" s="7" customFormat="1" ht="12.75">
      <c r="A41" s="7" t="s">
        <v>8</v>
      </c>
      <c r="B41" s="7" t="e">
        <f>B40/0.95-1</f>
        <v>#REF!</v>
      </c>
      <c r="C41" s="7" t="e">
        <f>C40/0.95-1</f>
        <v>#REF!</v>
      </c>
      <c r="D41" s="7" t="e">
        <f aca="true" t="shared" si="11" ref="D41:M41">D40/0.95-1</f>
        <v>#REF!</v>
      </c>
      <c r="E41" s="7" t="e">
        <f t="shared" si="11"/>
        <v>#REF!</v>
      </c>
      <c r="F41" s="7" t="e">
        <f t="shared" si="11"/>
        <v>#REF!</v>
      </c>
      <c r="G41" s="7" t="e">
        <f t="shared" si="11"/>
        <v>#REF!</v>
      </c>
      <c r="H41" s="7" t="e">
        <f t="shared" si="11"/>
        <v>#REF!</v>
      </c>
      <c r="I41" s="7" t="e">
        <f t="shared" si="11"/>
        <v>#REF!</v>
      </c>
      <c r="J41" s="7" t="e">
        <f t="shared" si="11"/>
        <v>#REF!</v>
      </c>
      <c r="K41" s="7" t="e">
        <f t="shared" si="11"/>
        <v>#REF!</v>
      </c>
      <c r="L41" s="7" t="e">
        <f t="shared" si="11"/>
        <v>#REF!</v>
      </c>
      <c r="M41" s="7" t="e">
        <f t="shared" si="11"/>
        <v>#REF!</v>
      </c>
    </row>
    <row r="42" spans="1:13" s="3" customFormat="1" ht="12.75">
      <c r="A42" s="3" t="s">
        <v>9</v>
      </c>
      <c r="B42" s="8" t="e">
        <f>IF(B31&gt;=0,"Yes","No")</f>
        <v>#REF!</v>
      </c>
      <c r="C42" s="8" t="e">
        <f>IF(C31&gt;=0,"Yes","No")</f>
        <v>#REF!</v>
      </c>
      <c r="D42" s="8" t="e">
        <f>IF(D31&gt;=0,"Yes","No")</f>
        <v>#REF!</v>
      </c>
      <c r="E42" s="8" t="e">
        <f>IF(E31&gt;=0,"Yes","No")</f>
        <v>#REF!</v>
      </c>
      <c r="F42" s="8" t="e">
        <f aca="true" t="shared" si="12" ref="F42:M42">IF(F31&gt;=0,"Yes","No")</f>
        <v>#REF!</v>
      </c>
      <c r="G42" s="8" t="e">
        <f t="shared" si="12"/>
        <v>#REF!</v>
      </c>
      <c r="H42" s="8" t="e">
        <f>IF(H31&gt;=0,"Yes","No")</f>
        <v>#REF!</v>
      </c>
      <c r="I42" s="8" t="e">
        <f t="shared" si="12"/>
        <v>#REF!</v>
      </c>
      <c r="J42" s="8" t="e">
        <f t="shared" si="12"/>
        <v>#REF!</v>
      </c>
      <c r="K42" s="8" t="e">
        <f t="shared" si="12"/>
        <v>#REF!</v>
      </c>
      <c r="L42" s="8" t="e">
        <f t="shared" si="12"/>
        <v>#REF!</v>
      </c>
      <c r="M42" s="8" t="e">
        <f t="shared" si="12"/>
        <v>#REF!</v>
      </c>
    </row>
    <row r="44" spans="1:13" s="9" customFormat="1" ht="12.75">
      <c r="A44" s="9" t="s">
        <v>30</v>
      </c>
      <c r="B44" s="9" t="e">
        <f>#REF!</f>
        <v>#REF!</v>
      </c>
      <c r="C44" s="9" t="e">
        <f>#REF!</f>
        <v>#REF!</v>
      </c>
      <c r="D44" s="9" t="e">
        <f>#REF!</f>
        <v>#REF!</v>
      </c>
      <c r="E44" s="9" t="e">
        <f>#REF!</f>
        <v>#REF!</v>
      </c>
      <c r="F44" s="9" t="e">
        <f>#REF!</f>
        <v>#REF!</v>
      </c>
      <c r="G44" s="9" t="e">
        <f>#REF!</f>
        <v>#REF!</v>
      </c>
      <c r="H44" s="9" t="e">
        <f>#REF!</f>
        <v>#REF!</v>
      </c>
      <c r="I44" s="9" t="e">
        <f>#REF!</f>
        <v>#REF!</v>
      </c>
      <c r="J44" s="9" t="e">
        <f>#REF!</f>
        <v>#REF!</v>
      </c>
      <c r="K44" s="9" t="e">
        <f>#REF!</f>
        <v>#REF!</v>
      </c>
      <c r="L44" s="9" t="e">
        <f>#REF!</f>
        <v>#REF!</v>
      </c>
      <c r="M44" s="9" t="e">
        <f>#REF!</f>
        <v>#REF!</v>
      </c>
    </row>
    <row r="45" spans="1:13" s="9" customFormat="1" ht="12.75">
      <c r="A45" s="9" t="s">
        <v>31</v>
      </c>
      <c r="B45" s="6" t="e">
        <f>B11/B44</f>
        <v>#REF!</v>
      </c>
      <c r="C45" s="6" t="e">
        <f>C11/C44</f>
        <v>#REF!</v>
      </c>
      <c r="D45" s="6" t="e">
        <f aca="true" t="shared" si="13" ref="D45:M45">D11/D44</f>
        <v>#REF!</v>
      </c>
      <c r="E45" s="6" t="e">
        <f t="shared" si="13"/>
        <v>#REF!</v>
      </c>
      <c r="F45" s="6" t="e">
        <f t="shared" si="13"/>
        <v>#REF!</v>
      </c>
      <c r="G45" s="6" t="e">
        <f t="shared" si="13"/>
        <v>#REF!</v>
      </c>
      <c r="H45" s="6" t="e">
        <f t="shared" si="13"/>
        <v>#REF!</v>
      </c>
      <c r="I45" s="6" t="e">
        <f t="shared" si="13"/>
        <v>#REF!</v>
      </c>
      <c r="J45" s="6" t="e">
        <f t="shared" si="13"/>
        <v>#REF!</v>
      </c>
      <c r="K45" s="6" t="e">
        <f t="shared" si="13"/>
        <v>#REF!</v>
      </c>
      <c r="L45" s="6" t="e">
        <f t="shared" si="13"/>
        <v>#REF!</v>
      </c>
      <c r="M45" s="6" t="e">
        <f t="shared" si="13"/>
        <v>#REF!</v>
      </c>
    </row>
    <row r="46" spans="1:13" s="9" customFormat="1" ht="12.75">
      <c r="A46" s="9" t="s">
        <v>32</v>
      </c>
      <c r="B46" s="6" t="e">
        <f>B15/B44</f>
        <v>#REF!</v>
      </c>
      <c r="C46" s="6" t="e">
        <f>C15/C44</f>
        <v>#REF!</v>
      </c>
      <c r="D46" s="6" t="e">
        <f aca="true" t="shared" si="14" ref="D46:M46">D15/D44</f>
        <v>#REF!</v>
      </c>
      <c r="E46" s="6" t="e">
        <f t="shared" si="14"/>
        <v>#REF!</v>
      </c>
      <c r="F46" s="6" t="e">
        <f t="shared" si="14"/>
        <v>#REF!</v>
      </c>
      <c r="G46" s="6" t="e">
        <f t="shared" si="14"/>
        <v>#REF!</v>
      </c>
      <c r="H46" s="6" t="e">
        <f t="shared" si="14"/>
        <v>#REF!</v>
      </c>
      <c r="I46" s="6" t="e">
        <f t="shared" si="14"/>
        <v>#REF!</v>
      </c>
      <c r="J46" s="6" t="e">
        <f t="shared" si="14"/>
        <v>#REF!</v>
      </c>
      <c r="K46" s="6" t="e">
        <f t="shared" si="14"/>
        <v>#REF!</v>
      </c>
      <c r="L46" s="6" t="e">
        <f t="shared" si="14"/>
        <v>#REF!</v>
      </c>
      <c r="M46" s="6" t="e">
        <f t="shared" si="14"/>
        <v>#REF!</v>
      </c>
    </row>
    <row r="47" spans="1:13" s="9" customFormat="1" ht="12.75">
      <c r="A47" s="9" t="s">
        <v>33</v>
      </c>
      <c r="B47" s="6" t="e">
        <f>B21/B44</f>
        <v>#REF!</v>
      </c>
      <c r="C47" s="6" t="e">
        <f>C21/C44</f>
        <v>#REF!</v>
      </c>
      <c r="D47" s="6" t="e">
        <f aca="true" t="shared" si="15" ref="D47:M47">D21/D44</f>
        <v>#REF!</v>
      </c>
      <c r="E47" s="6" t="e">
        <f t="shared" si="15"/>
        <v>#REF!</v>
      </c>
      <c r="F47" s="6" t="e">
        <f t="shared" si="15"/>
        <v>#REF!</v>
      </c>
      <c r="G47" s="6" t="e">
        <f t="shared" si="15"/>
        <v>#REF!</v>
      </c>
      <c r="H47" s="6" t="e">
        <f t="shared" si="15"/>
        <v>#REF!</v>
      </c>
      <c r="I47" s="6" t="e">
        <f t="shared" si="15"/>
        <v>#REF!</v>
      </c>
      <c r="J47" s="6" t="e">
        <f t="shared" si="15"/>
        <v>#REF!</v>
      </c>
      <c r="K47" s="6" t="e">
        <f t="shared" si="15"/>
        <v>#REF!</v>
      </c>
      <c r="L47" s="6" t="e">
        <f t="shared" si="15"/>
        <v>#REF!</v>
      </c>
      <c r="M47" s="6" t="e">
        <f t="shared" si="15"/>
        <v>#REF!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M47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1" ht="12.75"/>
    <row r="2" ht="12.75"/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7" s="3" customFormat="1" ht="12.75"/>
    <row r="8" s="3" customFormat="1" ht="12.75">
      <c r="A8" s="3" t="s">
        <v>49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6">
        <v>96000000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/>
    <row r="13" spans="1:13" s="3" customFormat="1" ht="12.75">
      <c r="A13" s="3" t="s">
        <v>26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3" t="e">
        <f>#REF!</f>
        <v>#REF!</v>
      </c>
      <c r="F13" s="3" t="e">
        <f>#REF!</f>
        <v>#REF!</v>
      </c>
      <c r="G13" s="3" t="e">
        <f>#REF!</f>
        <v>#REF!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  <c r="L13" s="3" t="e">
        <f>#REF!</f>
        <v>#REF!</v>
      </c>
      <c r="M13" s="3" t="e">
        <f>#REF!</f>
        <v>#REF!</v>
      </c>
    </row>
    <row r="14" spans="1:13" s="6" customFormat="1" ht="12.75">
      <c r="A14" s="6" t="s">
        <v>2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6" t="e">
        <f>#REF!</f>
        <v>#REF!</v>
      </c>
    </row>
    <row r="15" spans="1:13" s="6" customFormat="1" ht="12.75">
      <c r="A15" s="6" t="s">
        <v>3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  <c r="L15" s="6" t="e">
        <f>#REF!</f>
        <v>#REF!</v>
      </c>
      <c r="M15" s="6" t="e">
        <f>#REF!</f>
        <v>#REF!</v>
      </c>
    </row>
    <row r="16" spans="1:13" s="7" customFormat="1" ht="12.75">
      <c r="A16" s="7" t="s">
        <v>8</v>
      </c>
      <c r="B16" s="7" t="e">
        <f>(B15-B14)/B14</f>
        <v>#REF!</v>
      </c>
      <c r="C16" s="7" t="e">
        <f>(C15-C14)/C14</f>
        <v>#REF!</v>
      </c>
      <c r="D16" s="7" t="e">
        <f aca="true" t="shared" si="0" ref="D16:M16">(D15-D14)/D14</f>
        <v>#REF!</v>
      </c>
      <c r="E16" s="7" t="e">
        <f t="shared" si="0"/>
        <v>#REF!</v>
      </c>
      <c r="F16" s="7" t="e">
        <f t="shared" si="0"/>
        <v>#REF!</v>
      </c>
      <c r="G16" s="7" t="e">
        <f t="shared" si="0"/>
        <v>#REF!</v>
      </c>
      <c r="H16" s="7" t="e">
        <f t="shared" si="0"/>
        <v>#REF!</v>
      </c>
      <c r="I16" s="7" t="e">
        <f t="shared" si="0"/>
        <v>#REF!</v>
      </c>
      <c r="J16" s="7" t="e">
        <f t="shared" si="0"/>
        <v>#REF!</v>
      </c>
      <c r="K16" s="7" t="e">
        <f t="shared" si="0"/>
        <v>#REF!</v>
      </c>
      <c r="L16" s="7" t="e">
        <f t="shared" si="0"/>
        <v>#REF!</v>
      </c>
      <c r="M16" s="7" t="e">
        <f t="shared" si="0"/>
        <v>#REF!</v>
      </c>
    </row>
    <row r="17" spans="1:13" s="3" customFormat="1" ht="12.75">
      <c r="A17" s="3" t="s">
        <v>9</v>
      </c>
      <c r="B17" s="8" t="e">
        <f>IF(B16&gt;=0,"Yes","No")</f>
        <v>#REF!</v>
      </c>
      <c r="C17" s="8" t="e">
        <f>IF(C16&gt;=0,"Yes","No")</f>
        <v>#REF!</v>
      </c>
      <c r="D17" s="8" t="e">
        <f aca="true" t="shared" si="1" ref="D17:M17">IF(D16&gt;=0,"Yes","No")</f>
        <v>#REF!</v>
      </c>
      <c r="E17" s="8" t="e">
        <f t="shared" si="1"/>
        <v>#REF!</v>
      </c>
      <c r="F17" s="8" t="e">
        <f t="shared" si="1"/>
        <v>#REF!</v>
      </c>
      <c r="G17" s="8" t="e">
        <f t="shared" si="1"/>
        <v>#REF!</v>
      </c>
      <c r="H17" s="8" t="e">
        <f t="shared" si="1"/>
        <v>#REF!</v>
      </c>
      <c r="I17" s="8" t="e">
        <f t="shared" si="1"/>
        <v>#REF!</v>
      </c>
      <c r="J17" s="8" t="e">
        <f t="shared" si="1"/>
        <v>#REF!</v>
      </c>
      <c r="K17" s="8" t="e">
        <f t="shared" si="1"/>
        <v>#REF!</v>
      </c>
      <c r="L17" s="8" t="e">
        <f t="shared" si="1"/>
        <v>#REF!</v>
      </c>
      <c r="M17" s="8" t="e">
        <f t="shared" si="1"/>
        <v>#REF!</v>
      </c>
    </row>
    <row r="18" s="3" customFormat="1" ht="6" customHeight="1"/>
    <row r="19" spans="1:13" s="3" customFormat="1" ht="12.75">
      <c r="A19" s="3" t="s">
        <v>27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3" t="e">
        <f>#REF!</f>
        <v>#REF!</v>
      </c>
      <c r="F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J19" s="3" t="e">
        <f>#REF!</f>
        <v>#REF!</v>
      </c>
      <c r="K19" s="3" t="e">
        <f>#REF!</f>
        <v>#REF!</v>
      </c>
      <c r="L19" s="3" t="e">
        <f>#REF!</f>
        <v>#REF!</v>
      </c>
      <c r="M19" s="3" t="e">
        <f>#REF!</f>
        <v>#REF!</v>
      </c>
    </row>
    <row r="20" spans="1:13" s="6" customFormat="1" ht="12.75">
      <c r="A20" s="6" t="s">
        <v>4</v>
      </c>
      <c r="B20" s="6" t="e">
        <f>(B11/100)*B19</f>
        <v>#REF!</v>
      </c>
      <c r="C20" s="6" t="e">
        <f>(C11/100)*C19</f>
        <v>#REF!</v>
      </c>
      <c r="D20" s="6" t="e">
        <f aca="true" t="shared" si="2" ref="D20:M20">(D11/100)*D19</f>
        <v>#REF!</v>
      </c>
      <c r="E20" s="6" t="e">
        <f t="shared" si="2"/>
        <v>#REF!</v>
      </c>
      <c r="F20" s="6" t="e">
        <f t="shared" si="2"/>
        <v>#REF!</v>
      </c>
      <c r="G20" s="6" t="e">
        <f t="shared" si="2"/>
        <v>#REF!</v>
      </c>
      <c r="H20" s="6" t="e">
        <f t="shared" si="2"/>
        <v>#REF!</v>
      </c>
      <c r="I20" s="6" t="e">
        <f t="shared" si="2"/>
        <v>#REF!</v>
      </c>
      <c r="J20" s="6" t="e">
        <f t="shared" si="2"/>
        <v>#REF!</v>
      </c>
      <c r="K20" s="6" t="e">
        <f t="shared" si="2"/>
        <v>#REF!</v>
      </c>
      <c r="L20" s="6" t="e">
        <f t="shared" si="2"/>
        <v>#REF!</v>
      </c>
      <c r="M20" s="6" t="e">
        <f t="shared" si="2"/>
        <v>#REF!</v>
      </c>
    </row>
    <row r="21" spans="1:13" s="6" customFormat="1" ht="12.75">
      <c r="A21" s="6" t="s">
        <v>5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</row>
    <row r="22" spans="1:13" s="7" customFormat="1" ht="12.75">
      <c r="A22" s="7" t="s">
        <v>8</v>
      </c>
      <c r="B22" s="7" t="e">
        <f>(B21-B20)/B20</f>
        <v>#REF!</v>
      </c>
      <c r="C22" s="7" t="e">
        <f>(C21-C20)/C20</f>
        <v>#REF!</v>
      </c>
      <c r="D22" s="7" t="e">
        <f aca="true" t="shared" si="3" ref="D22:M22">(D21-D20)/D20</f>
        <v>#REF!</v>
      </c>
      <c r="E22" s="7" t="e">
        <f t="shared" si="3"/>
        <v>#REF!</v>
      </c>
      <c r="F22" s="7" t="e">
        <f t="shared" si="3"/>
        <v>#REF!</v>
      </c>
      <c r="G22" s="7" t="e">
        <f t="shared" si="3"/>
        <v>#REF!</v>
      </c>
      <c r="H22" s="7" t="e">
        <f t="shared" si="3"/>
        <v>#REF!</v>
      </c>
      <c r="I22" s="7" t="e">
        <f t="shared" si="3"/>
        <v>#REF!</v>
      </c>
      <c r="J22" s="7" t="e">
        <f t="shared" si="3"/>
        <v>#REF!</v>
      </c>
      <c r="K22" s="7" t="e">
        <f t="shared" si="3"/>
        <v>#REF!</v>
      </c>
      <c r="L22" s="7" t="e">
        <f t="shared" si="3"/>
        <v>#REF!</v>
      </c>
      <c r="M22" s="7" t="e">
        <f t="shared" si="3"/>
        <v>#REF!</v>
      </c>
    </row>
    <row r="23" spans="1:13" s="3" customFormat="1" ht="12.75">
      <c r="A23" s="3" t="s">
        <v>9</v>
      </c>
      <c r="B23" s="8" t="e">
        <f>IF(B22&gt;=0,"Yes","No")</f>
        <v>#REF!</v>
      </c>
      <c r="C23" s="8" t="e">
        <f>IF(C22&gt;=0,"Yes","No")</f>
        <v>#REF!</v>
      </c>
      <c r="D23" s="8" t="e">
        <f aca="true" t="shared" si="4" ref="D23:M23">IF(D22&gt;=0,"Yes","No")</f>
        <v>#REF!</v>
      </c>
      <c r="E23" s="8" t="e">
        <f t="shared" si="4"/>
        <v>#REF!</v>
      </c>
      <c r="F23" s="8" t="e">
        <f t="shared" si="4"/>
        <v>#REF!</v>
      </c>
      <c r="G23" s="8" t="e">
        <f t="shared" si="4"/>
        <v>#REF!</v>
      </c>
      <c r="H23" s="8" t="e">
        <f t="shared" si="4"/>
        <v>#REF!</v>
      </c>
      <c r="I23" s="8" t="e">
        <f t="shared" si="4"/>
        <v>#REF!</v>
      </c>
      <c r="J23" s="8" t="e">
        <f t="shared" si="4"/>
        <v>#REF!</v>
      </c>
      <c r="K23" s="8" t="e">
        <f t="shared" si="4"/>
        <v>#REF!</v>
      </c>
      <c r="L23" s="8" t="e">
        <f t="shared" si="4"/>
        <v>#REF!</v>
      </c>
      <c r="M23" s="8" t="e">
        <f t="shared" si="4"/>
        <v>#REF!</v>
      </c>
    </row>
    <row r="24" s="3" customFormat="1" ht="6" customHeight="1"/>
    <row r="25" spans="1:13" s="6" customFormat="1" ht="12.75">
      <c r="A25" s="6" t="s">
        <v>6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  <c r="L25" s="6" t="e">
        <f>#REF!</f>
        <v>#REF!</v>
      </c>
      <c r="M25" s="6" t="e">
        <f>#REF!</f>
        <v>#REF!</v>
      </c>
    </row>
    <row r="26" spans="1:13" s="6" customFormat="1" ht="12.75">
      <c r="A26" s="6" t="s">
        <v>7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  <c r="L26" s="6" t="e">
        <f>#REF!</f>
        <v>#REF!</v>
      </c>
      <c r="M26" s="6" t="e">
        <f>#REF!</f>
        <v>#REF!</v>
      </c>
    </row>
    <row r="27" spans="1:13" s="7" customFormat="1" ht="12.75">
      <c r="A27" s="7" t="s">
        <v>8</v>
      </c>
      <c r="B27" s="7" t="e">
        <f>(B26-B25)/B25</f>
        <v>#REF!</v>
      </c>
      <c r="C27" s="7" t="e">
        <f>(C26-C25)/C25</f>
        <v>#REF!</v>
      </c>
      <c r="D27" s="7" t="e">
        <f aca="true" t="shared" si="5" ref="D27:M27">(D26-D25)/D25</f>
        <v>#REF!</v>
      </c>
      <c r="E27" s="7" t="e">
        <f t="shared" si="5"/>
        <v>#REF!</v>
      </c>
      <c r="F27" s="7" t="e">
        <f t="shared" si="5"/>
        <v>#REF!</v>
      </c>
      <c r="G27" s="7" t="e">
        <f t="shared" si="5"/>
        <v>#REF!</v>
      </c>
      <c r="H27" s="7" t="e">
        <f t="shared" si="5"/>
        <v>#REF!</v>
      </c>
      <c r="I27" s="7" t="e">
        <f t="shared" si="5"/>
        <v>#REF!</v>
      </c>
      <c r="J27" s="7" t="e">
        <f t="shared" si="5"/>
        <v>#REF!</v>
      </c>
      <c r="K27" s="7" t="e">
        <f t="shared" si="5"/>
        <v>#REF!</v>
      </c>
      <c r="L27" s="7" t="e">
        <f t="shared" si="5"/>
        <v>#REF!</v>
      </c>
      <c r="M27" s="7" t="e">
        <f t="shared" si="5"/>
        <v>#REF!</v>
      </c>
    </row>
    <row r="28" spans="1:13" s="3" customFormat="1" ht="12.75">
      <c r="A28" s="3" t="s">
        <v>9</v>
      </c>
      <c r="B28" s="8" t="e">
        <f>IF(B27&gt;=0,"Yes","No")</f>
        <v>#REF!</v>
      </c>
      <c r="C28" s="8" t="e">
        <f>IF(C27&gt;=0,"Yes","No")</f>
        <v>#REF!</v>
      </c>
      <c r="D28" s="8" t="e">
        <f aca="true" t="shared" si="6" ref="D28:M28">IF(D27&gt;=0,"Yes","No")</f>
        <v>#REF!</v>
      </c>
      <c r="E28" s="8" t="e">
        <f t="shared" si="6"/>
        <v>#REF!</v>
      </c>
      <c r="F28" s="8" t="e">
        <f t="shared" si="6"/>
        <v>#REF!</v>
      </c>
      <c r="G28" s="8" t="e">
        <f t="shared" si="6"/>
        <v>#REF!</v>
      </c>
      <c r="H28" s="8" t="e">
        <f t="shared" si="6"/>
        <v>#REF!</v>
      </c>
      <c r="I28" s="8" t="e">
        <f t="shared" si="6"/>
        <v>#REF!</v>
      </c>
      <c r="J28" s="8" t="e">
        <f t="shared" si="6"/>
        <v>#REF!</v>
      </c>
      <c r="K28" s="8" t="e">
        <f t="shared" si="6"/>
        <v>#REF!</v>
      </c>
      <c r="L28" s="8" t="e">
        <f t="shared" si="6"/>
        <v>#REF!</v>
      </c>
      <c r="M28" s="8" t="e">
        <f t="shared" si="6"/>
        <v>#REF!</v>
      </c>
    </row>
    <row r="29" s="3" customFormat="1" ht="6" customHeight="1"/>
    <row r="30" spans="1:13" s="6" customFormat="1" ht="12.75">
      <c r="A30" s="6" t="s">
        <v>28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6" t="e">
        <f>#REF!</f>
        <v>#REF!</v>
      </c>
      <c r="K30" s="6" t="e">
        <f>#REF!</f>
        <v>#REF!</v>
      </c>
      <c r="L30" s="6" t="e">
        <f>#REF!</f>
        <v>#REF!</v>
      </c>
      <c r="M30" s="6" t="e">
        <f>#REF!</f>
        <v>#REF!</v>
      </c>
    </row>
    <row r="31" spans="1:13" s="6" customFormat="1" ht="12.75">
      <c r="A31" s="6" t="s">
        <v>29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 t="e">
        <f>#REF!</f>
        <v>#REF!</v>
      </c>
      <c r="F31" s="6" t="e">
        <f>#REF!</f>
        <v>#REF!</v>
      </c>
      <c r="G31" s="6" t="e">
        <f>#REF!</f>
        <v>#REF!</v>
      </c>
      <c r="H31" s="6" t="e">
        <f>#REF!</f>
        <v>#REF!</v>
      </c>
      <c r="I31" s="6" t="e">
        <f>#REF!</f>
        <v>#REF!</v>
      </c>
      <c r="J31" s="6" t="e">
        <f>#REF!</f>
        <v>#REF!</v>
      </c>
      <c r="K31" s="6" t="e">
        <f>#REF!</f>
        <v>#REF!</v>
      </c>
      <c r="L31" s="6" t="e">
        <f>#REF!</f>
        <v>#REF!</v>
      </c>
      <c r="M31" s="6" t="e">
        <f>#REF!</f>
        <v>#REF!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3" s="7" customFormat="1" ht="12.75">
      <c r="A36" s="7" t="s">
        <v>12</v>
      </c>
      <c r="B36" s="7" t="e">
        <f>B31/B30</f>
        <v>#REF!</v>
      </c>
      <c r="C36" s="7" t="e">
        <f>C31/C30</f>
        <v>#REF!</v>
      </c>
      <c r="D36" s="7" t="e">
        <f aca="true" t="shared" si="7" ref="D36:M36">D31/D30</f>
        <v>#REF!</v>
      </c>
      <c r="E36" s="7" t="e">
        <f t="shared" si="7"/>
        <v>#REF!</v>
      </c>
      <c r="F36" s="7" t="e">
        <f t="shared" si="7"/>
        <v>#REF!</v>
      </c>
      <c r="G36" s="7" t="e">
        <f t="shared" si="7"/>
        <v>#REF!</v>
      </c>
      <c r="H36" s="7" t="e">
        <f t="shared" si="7"/>
        <v>#REF!</v>
      </c>
      <c r="I36" s="7" t="e">
        <f t="shared" si="7"/>
        <v>#REF!</v>
      </c>
      <c r="J36" s="7" t="e">
        <f t="shared" si="7"/>
        <v>#REF!</v>
      </c>
      <c r="K36" s="7" t="e">
        <f t="shared" si="7"/>
        <v>#REF!</v>
      </c>
      <c r="L36" s="7" t="e">
        <f t="shared" si="7"/>
        <v>#REF!</v>
      </c>
      <c r="M36" s="7" t="e">
        <f t="shared" si="7"/>
        <v>#REF!</v>
      </c>
    </row>
    <row r="37" spans="1:13" s="7" customFormat="1" ht="12.75">
      <c r="A37" s="7" t="s">
        <v>8</v>
      </c>
      <c r="B37" s="7" t="e">
        <f>B36/0.9-1</f>
        <v>#REF!</v>
      </c>
      <c r="C37" s="7" t="e">
        <f>C36/0.9-1</f>
        <v>#REF!</v>
      </c>
      <c r="D37" s="7" t="e">
        <f aca="true" t="shared" si="8" ref="D37:M37">D36/0.9-1</f>
        <v>#REF!</v>
      </c>
      <c r="E37" s="7" t="e">
        <f t="shared" si="8"/>
        <v>#REF!</v>
      </c>
      <c r="F37" s="7" t="e">
        <f t="shared" si="8"/>
        <v>#REF!</v>
      </c>
      <c r="G37" s="7" t="e">
        <f t="shared" si="8"/>
        <v>#REF!</v>
      </c>
      <c r="H37" s="7" t="e">
        <f t="shared" si="8"/>
        <v>#REF!</v>
      </c>
      <c r="I37" s="7" t="e">
        <f t="shared" si="8"/>
        <v>#REF!</v>
      </c>
      <c r="J37" s="7" t="e">
        <f t="shared" si="8"/>
        <v>#REF!</v>
      </c>
      <c r="K37" s="7" t="e">
        <f t="shared" si="8"/>
        <v>#REF!</v>
      </c>
      <c r="L37" s="7" t="e">
        <f t="shared" si="8"/>
        <v>#REF!</v>
      </c>
      <c r="M37" s="7" t="e">
        <f t="shared" si="8"/>
        <v>#REF!</v>
      </c>
    </row>
    <row r="38" spans="1:13" s="3" customFormat="1" ht="12.75">
      <c r="A38" s="3" t="s">
        <v>9</v>
      </c>
      <c r="B38" s="8" t="e">
        <f>IF(B27&gt;=0,"Yes","No")</f>
        <v>#REF!</v>
      </c>
      <c r="C38" s="8" t="e">
        <f>IF(C27&gt;=0,"Yes","No")</f>
        <v>#REF!</v>
      </c>
      <c r="D38" s="8" t="e">
        <f aca="true" t="shared" si="9" ref="D38:M38">IF(D27&gt;=0,"Yes","No")</f>
        <v>#REF!</v>
      </c>
      <c r="E38" s="8" t="e">
        <f t="shared" si="9"/>
        <v>#REF!</v>
      </c>
      <c r="F38" s="8" t="e">
        <f t="shared" si="9"/>
        <v>#REF!</v>
      </c>
      <c r="G38" s="8" t="e">
        <f t="shared" si="9"/>
        <v>#REF!</v>
      </c>
      <c r="H38" s="8" t="e">
        <f t="shared" si="9"/>
        <v>#REF!</v>
      </c>
      <c r="I38" s="8" t="e">
        <f t="shared" si="9"/>
        <v>#REF!</v>
      </c>
      <c r="J38" s="8" t="e">
        <f t="shared" si="9"/>
        <v>#REF!</v>
      </c>
      <c r="K38" s="8" t="e">
        <f t="shared" si="9"/>
        <v>#REF!</v>
      </c>
      <c r="L38" s="8" t="e">
        <f t="shared" si="9"/>
        <v>#REF!</v>
      </c>
      <c r="M38" s="8" t="e">
        <f t="shared" si="9"/>
        <v>#REF!</v>
      </c>
    </row>
    <row r="39" s="3" customFormat="1" ht="6" customHeight="1"/>
    <row r="40" spans="1:13" s="7" customFormat="1" ht="12.75">
      <c r="A40" s="7" t="s">
        <v>13</v>
      </c>
      <c r="B40" s="7" t="e">
        <f>(B31*2)/B20</f>
        <v>#REF!</v>
      </c>
      <c r="C40" s="7" t="e">
        <f>(C31*2)/C20</f>
        <v>#REF!</v>
      </c>
      <c r="D40" s="7" t="e">
        <f aca="true" t="shared" si="10" ref="D40:M40">(D31*2)/D20</f>
        <v>#REF!</v>
      </c>
      <c r="E40" s="7" t="e">
        <f t="shared" si="10"/>
        <v>#REF!</v>
      </c>
      <c r="F40" s="7" t="e">
        <f t="shared" si="10"/>
        <v>#REF!</v>
      </c>
      <c r="G40" s="7" t="e">
        <f t="shared" si="10"/>
        <v>#REF!</v>
      </c>
      <c r="H40" s="7" t="e">
        <f t="shared" si="10"/>
        <v>#REF!</v>
      </c>
      <c r="I40" s="7" t="e">
        <f t="shared" si="10"/>
        <v>#REF!</v>
      </c>
      <c r="J40" s="7" t="e">
        <f t="shared" si="10"/>
        <v>#REF!</v>
      </c>
      <c r="K40" s="7" t="e">
        <f t="shared" si="10"/>
        <v>#REF!</v>
      </c>
      <c r="L40" s="7" t="e">
        <f t="shared" si="10"/>
        <v>#REF!</v>
      </c>
      <c r="M40" s="7" t="e">
        <f t="shared" si="10"/>
        <v>#REF!</v>
      </c>
    </row>
    <row r="41" spans="1:13" s="7" customFormat="1" ht="12.75">
      <c r="A41" s="7" t="s">
        <v>8</v>
      </c>
      <c r="B41" s="7" t="e">
        <f>B40/0.95-1</f>
        <v>#REF!</v>
      </c>
      <c r="C41" s="7" t="e">
        <f>C40/0.95-1</f>
        <v>#REF!</v>
      </c>
      <c r="D41" s="7" t="e">
        <f aca="true" t="shared" si="11" ref="D41:M41">D40/0.95-1</f>
        <v>#REF!</v>
      </c>
      <c r="E41" s="7" t="e">
        <f t="shared" si="11"/>
        <v>#REF!</v>
      </c>
      <c r="F41" s="7" t="e">
        <f t="shared" si="11"/>
        <v>#REF!</v>
      </c>
      <c r="G41" s="7" t="e">
        <f t="shared" si="11"/>
        <v>#REF!</v>
      </c>
      <c r="H41" s="7" t="e">
        <f t="shared" si="11"/>
        <v>#REF!</v>
      </c>
      <c r="I41" s="7" t="e">
        <f t="shared" si="11"/>
        <v>#REF!</v>
      </c>
      <c r="J41" s="7" t="e">
        <f t="shared" si="11"/>
        <v>#REF!</v>
      </c>
      <c r="K41" s="7" t="e">
        <f t="shared" si="11"/>
        <v>#REF!</v>
      </c>
      <c r="L41" s="7" t="e">
        <f t="shared" si="11"/>
        <v>#REF!</v>
      </c>
      <c r="M41" s="7" t="e">
        <f t="shared" si="11"/>
        <v>#REF!</v>
      </c>
    </row>
    <row r="42" spans="1:13" s="3" customFormat="1" ht="12.75">
      <c r="A42" s="3" t="s">
        <v>9</v>
      </c>
      <c r="B42" s="8" t="e">
        <f>IF(B31&gt;=0,"Yes","No")</f>
        <v>#REF!</v>
      </c>
      <c r="C42" s="8" t="e">
        <f>IF(C31&gt;=0,"Yes","No")</f>
        <v>#REF!</v>
      </c>
      <c r="D42" s="8" t="e">
        <f aca="true" t="shared" si="12" ref="D42:M42">IF(D31&gt;=0,"Yes","No")</f>
        <v>#REF!</v>
      </c>
      <c r="E42" s="8" t="e">
        <f t="shared" si="12"/>
        <v>#REF!</v>
      </c>
      <c r="F42" s="8" t="e">
        <f t="shared" si="12"/>
        <v>#REF!</v>
      </c>
      <c r="G42" s="8" t="e">
        <f t="shared" si="12"/>
        <v>#REF!</v>
      </c>
      <c r="H42" s="8" t="e">
        <f t="shared" si="12"/>
        <v>#REF!</v>
      </c>
      <c r="I42" s="8" t="e">
        <f t="shared" si="12"/>
        <v>#REF!</v>
      </c>
      <c r="J42" s="8" t="e">
        <f t="shared" si="12"/>
        <v>#REF!</v>
      </c>
      <c r="K42" s="8" t="e">
        <f t="shared" si="12"/>
        <v>#REF!</v>
      </c>
      <c r="L42" s="8" t="e">
        <f t="shared" si="12"/>
        <v>#REF!</v>
      </c>
      <c r="M42" s="8" t="e">
        <f t="shared" si="12"/>
        <v>#REF!</v>
      </c>
    </row>
    <row r="44" spans="1:13" s="9" customFormat="1" ht="12.75">
      <c r="A44" s="9" t="s">
        <v>30</v>
      </c>
      <c r="B44" s="9" t="e">
        <f>#REF!</f>
        <v>#REF!</v>
      </c>
      <c r="C44" s="9" t="e">
        <f>#REF!</f>
        <v>#REF!</v>
      </c>
      <c r="D44" s="9" t="e">
        <f>#REF!</f>
        <v>#REF!</v>
      </c>
      <c r="E44" s="9" t="e">
        <f>#REF!</f>
        <v>#REF!</v>
      </c>
      <c r="F44" s="9" t="e">
        <f>#REF!</f>
        <v>#REF!</v>
      </c>
      <c r="G44" s="9" t="e">
        <f>#REF!</f>
        <v>#REF!</v>
      </c>
      <c r="H44" s="9" t="e">
        <f>#REF!</f>
        <v>#REF!</v>
      </c>
      <c r="I44" s="9" t="e">
        <f>#REF!</f>
        <v>#REF!</v>
      </c>
      <c r="J44" s="9" t="e">
        <f>#REF!</f>
        <v>#REF!</v>
      </c>
      <c r="K44" s="9" t="e">
        <f>#REF!</f>
        <v>#REF!</v>
      </c>
      <c r="L44" s="9" t="e">
        <f>#REF!</f>
        <v>#REF!</v>
      </c>
      <c r="M44" s="9" t="e">
        <f>#REF!</f>
        <v>#REF!</v>
      </c>
    </row>
    <row r="45" spans="1:13" s="9" customFormat="1" ht="12.75">
      <c r="A45" s="9" t="s">
        <v>31</v>
      </c>
      <c r="B45" s="6" t="e">
        <f>B11/B44</f>
        <v>#REF!</v>
      </c>
      <c r="C45" s="6" t="e">
        <f>C11/C44</f>
        <v>#REF!</v>
      </c>
      <c r="D45" s="6" t="e">
        <f aca="true" t="shared" si="13" ref="D45:M45">D11/D44</f>
        <v>#REF!</v>
      </c>
      <c r="E45" s="6" t="e">
        <f t="shared" si="13"/>
        <v>#REF!</v>
      </c>
      <c r="F45" s="6" t="e">
        <f t="shared" si="13"/>
        <v>#REF!</v>
      </c>
      <c r="G45" s="6" t="e">
        <f t="shared" si="13"/>
        <v>#REF!</v>
      </c>
      <c r="H45" s="6" t="e">
        <f t="shared" si="13"/>
        <v>#REF!</v>
      </c>
      <c r="I45" s="6" t="e">
        <f t="shared" si="13"/>
        <v>#REF!</v>
      </c>
      <c r="J45" s="6" t="e">
        <f t="shared" si="13"/>
        <v>#REF!</v>
      </c>
      <c r="K45" s="6" t="e">
        <f t="shared" si="13"/>
        <v>#REF!</v>
      </c>
      <c r="L45" s="6" t="e">
        <f t="shared" si="13"/>
        <v>#REF!</v>
      </c>
      <c r="M45" s="6" t="e">
        <f t="shared" si="13"/>
        <v>#REF!</v>
      </c>
    </row>
    <row r="46" spans="1:13" s="9" customFormat="1" ht="12.75">
      <c r="A46" s="9" t="s">
        <v>32</v>
      </c>
      <c r="B46" s="6" t="e">
        <f>B15/B44</f>
        <v>#REF!</v>
      </c>
      <c r="C46" s="6" t="e">
        <f>C15/C44</f>
        <v>#REF!</v>
      </c>
      <c r="D46" s="6" t="e">
        <f aca="true" t="shared" si="14" ref="D46:M46">D15/D44</f>
        <v>#REF!</v>
      </c>
      <c r="E46" s="6" t="e">
        <f t="shared" si="14"/>
        <v>#REF!</v>
      </c>
      <c r="F46" s="6" t="e">
        <f t="shared" si="14"/>
        <v>#REF!</v>
      </c>
      <c r="G46" s="6" t="e">
        <f t="shared" si="14"/>
        <v>#REF!</v>
      </c>
      <c r="H46" s="6" t="e">
        <f t="shared" si="14"/>
        <v>#REF!</v>
      </c>
      <c r="I46" s="6" t="e">
        <f t="shared" si="14"/>
        <v>#REF!</v>
      </c>
      <c r="J46" s="6" t="e">
        <f t="shared" si="14"/>
        <v>#REF!</v>
      </c>
      <c r="K46" s="6" t="e">
        <f t="shared" si="14"/>
        <v>#REF!</v>
      </c>
      <c r="L46" s="6" t="e">
        <f t="shared" si="14"/>
        <v>#REF!</v>
      </c>
      <c r="M46" s="6" t="e">
        <f t="shared" si="14"/>
        <v>#REF!</v>
      </c>
    </row>
    <row r="47" spans="1:13" s="9" customFormat="1" ht="12.75">
      <c r="A47" s="9" t="s">
        <v>33</v>
      </c>
      <c r="B47" s="6" t="e">
        <f>B21/B44</f>
        <v>#REF!</v>
      </c>
      <c r="C47" s="6" t="e">
        <f>C21/C44</f>
        <v>#REF!</v>
      </c>
      <c r="D47" s="6" t="e">
        <f aca="true" t="shared" si="15" ref="D47:M47">D21/D44</f>
        <v>#REF!</v>
      </c>
      <c r="E47" s="6" t="e">
        <f t="shared" si="15"/>
        <v>#REF!</v>
      </c>
      <c r="F47" s="6" t="e">
        <f t="shared" si="15"/>
        <v>#REF!</v>
      </c>
      <c r="G47" s="6" t="e">
        <f t="shared" si="15"/>
        <v>#REF!</v>
      </c>
      <c r="H47" s="6" t="e">
        <f t="shared" si="15"/>
        <v>#REF!</v>
      </c>
      <c r="I47" s="6" t="e">
        <f t="shared" si="15"/>
        <v>#REF!</v>
      </c>
      <c r="J47" s="6" t="e">
        <f t="shared" si="15"/>
        <v>#REF!</v>
      </c>
      <c r="K47" s="6" t="e">
        <f t="shared" si="15"/>
        <v>#REF!</v>
      </c>
      <c r="L47" s="6" t="e">
        <f t="shared" si="15"/>
        <v>#REF!</v>
      </c>
      <c r="M47" s="6" t="e">
        <f t="shared" si="15"/>
        <v>#REF!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2"/>
  <sheetViews>
    <sheetView zoomScale="85" zoomScaleNormal="85" zoomScalePageLayoutView="0" workbookViewId="0" topLeftCell="A1">
      <selection activeCell="B11" sqref="B11:J48"/>
    </sheetView>
  </sheetViews>
  <sheetFormatPr defaultColWidth="9.140625" defaultRowHeight="12.75"/>
  <cols>
    <col min="1" max="1" width="41.421875" style="2" customWidth="1"/>
    <col min="2" max="10" width="15.7109375" style="2" customWidth="1"/>
    <col min="11" max="11" width="11.14062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77</v>
      </c>
    </row>
    <row r="9" spans="1:10" s="5" customFormat="1" ht="38.25">
      <c r="A9" s="4"/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21</v>
      </c>
      <c r="J9" s="5" t="s">
        <v>23</v>
      </c>
    </row>
    <row r="10" s="3" customFormat="1" ht="12" customHeight="1"/>
    <row r="11" spans="1:10" s="6" customFormat="1" ht="12.75">
      <c r="A11" s="6" t="s">
        <v>72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23008755</v>
      </c>
      <c r="H11" s="6">
        <v>4400000</v>
      </c>
      <c r="I11" s="6">
        <v>22800000</v>
      </c>
      <c r="J11" s="6">
        <v>11500000</v>
      </c>
    </row>
    <row r="12" spans="1:20" s="6" customFormat="1" ht="12.75">
      <c r="A12" s="6" t="s">
        <v>1</v>
      </c>
      <c r="B12" s="6">
        <v>48532365</v>
      </c>
      <c r="C12" s="6">
        <v>4187106.000000001</v>
      </c>
      <c r="D12" s="6">
        <v>18937138.499999996</v>
      </c>
      <c r="E12" s="6">
        <v>91355040</v>
      </c>
      <c r="F12" s="6">
        <v>7803243</v>
      </c>
      <c r="G12" s="6">
        <v>21895476.389999997</v>
      </c>
      <c r="H12" s="6">
        <v>4187106.000000001</v>
      </c>
      <c r="I12" s="6">
        <v>21696822</v>
      </c>
      <c r="J12" s="6">
        <v>10943572.5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="3" customFormat="1" ht="6" customHeight="1"/>
    <row r="14" spans="1:10" s="3" customFormat="1" ht="12.75">
      <c r="A14" s="3" t="s">
        <v>26</v>
      </c>
      <c r="B14" s="3">
        <v>10.1087</v>
      </c>
      <c r="C14" s="3">
        <v>10.1087</v>
      </c>
      <c r="D14" s="3">
        <v>10.1087</v>
      </c>
      <c r="E14" s="3">
        <v>10.1087</v>
      </c>
      <c r="F14" s="3">
        <v>10.1087</v>
      </c>
      <c r="G14" s="3">
        <v>10.1087</v>
      </c>
      <c r="H14" s="3">
        <v>11.6249</v>
      </c>
      <c r="I14" s="3">
        <v>10.1087</v>
      </c>
      <c r="J14" s="3">
        <v>10.1087</v>
      </c>
    </row>
    <row r="15" spans="1:10" s="6" customFormat="1" ht="12.75">
      <c r="A15" s="6" t="s">
        <v>2</v>
      </c>
      <c r="B15" s="6">
        <v>5155437</v>
      </c>
      <c r="C15" s="6">
        <v>444782.80000000005</v>
      </c>
      <c r="D15" s="6">
        <v>2011631.3</v>
      </c>
      <c r="E15" s="6">
        <v>9704352</v>
      </c>
      <c r="F15" s="6">
        <v>828913.4</v>
      </c>
      <c r="G15" s="6">
        <v>2325886.016685</v>
      </c>
      <c r="H15" s="6">
        <v>511495.60000000003</v>
      </c>
      <c r="I15" s="6">
        <v>2304783.6</v>
      </c>
      <c r="J15" s="6">
        <v>1162500.5</v>
      </c>
    </row>
    <row r="16" spans="1:10" s="6" customFormat="1" ht="12.75">
      <c r="A16" s="6" t="s">
        <v>3</v>
      </c>
      <c r="B16" s="6">
        <v>5710568</v>
      </c>
      <c r="C16" s="6">
        <v>586495</v>
      </c>
      <c r="D16" s="6">
        <v>3937604</v>
      </c>
      <c r="E16" s="6">
        <v>10642638</v>
      </c>
      <c r="F16" s="6">
        <v>873369</v>
      </c>
      <c r="G16" s="6">
        <v>3092718</v>
      </c>
      <c r="H16" s="6">
        <v>664993</v>
      </c>
      <c r="I16" s="6">
        <v>2686314</v>
      </c>
      <c r="J16" s="6">
        <v>1637060</v>
      </c>
    </row>
    <row r="17" spans="1:10" s="7" customFormat="1" ht="12.75">
      <c r="A17" s="7" t="s">
        <v>8</v>
      </c>
      <c r="B17" s="7">
        <v>0.10767874769878867</v>
      </c>
      <c r="C17" s="7">
        <v>0.3186098922890002</v>
      </c>
      <c r="D17" s="7">
        <v>0.9574183400307998</v>
      </c>
      <c r="E17" s="7">
        <v>0.09668713583348996</v>
      </c>
      <c r="F17" s="7">
        <v>0.05363117546416788</v>
      </c>
      <c r="G17" s="7">
        <v>0.3296945670656455</v>
      </c>
      <c r="H17" s="7">
        <v>0.3000952500862177</v>
      </c>
      <c r="I17" s="7">
        <v>0.16553849133601953</v>
      </c>
      <c r="J17" s="7">
        <v>0.40822305022664507</v>
      </c>
    </row>
    <row r="18" spans="1:10" s="3" customFormat="1" ht="12.75">
      <c r="A18" s="3" t="s">
        <v>9</v>
      </c>
      <c r="B18" s="8" t="s">
        <v>53</v>
      </c>
      <c r="C18" s="8" t="s">
        <v>53</v>
      </c>
      <c r="D18" s="8" t="s">
        <v>53</v>
      </c>
      <c r="E18" s="8" t="s">
        <v>53</v>
      </c>
      <c r="F18" s="8" t="s">
        <v>53</v>
      </c>
      <c r="G18" s="8" t="s">
        <v>53</v>
      </c>
      <c r="H18" s="8" t="s">
        <v>53</v>
      </c>
      <c r="I18" s="8" t="s">
        <v>53</v>
      </c>
      <c r="J18" s="8" t="s">
        <v>53</v>
      </c>
    </row>
    <row r="19" s="3" customFormat="1" ht="6" customHeight="1"/>
    <row r="20" spans="1:10" s="3" customFormat="1" ht="12.75">
      <c r="A20" s="3" t="s">
        <v>27</v>
      </c>
      <c r="B20" s="3">
        <v>12.4335</v>
      </c>
      <c r="C20" s="3">
        <v>12.4335</v>
      </c>
      <c r="D20" s="3">
        <v>12.4335</v>
      </c>
      <c r="E20" s="3">
        <v>12.4335</v>
      </c>
      <c r="F20" s="3">
        <v>12.4335</v>
      </c>
      <c r="G20" s="3">
        <v>12.4335</v>
      </c>
      <c r="H20" s="3">
        <v>14.0443</v>
      </c>
      <c r="I20" s="3">
        <v>12.4335</v>
      </c>
      <c r="J20" s="3">
        <v>12.4335</v>
      </c>
    </row>
    <row r="21" spans="1:10" s="6" customFormat="1" ht="12.75">
      <c r="A21" s="6" t="s">
        <v>4</v>
      </c>
      <c r="B21" s="6">
        <v>6341085</v>
      </c>
      <c r="C21" s="6">
        <v>547074</v>
      </c>
      <c r="D21" s="6">
        <v>2474266.5</v>
      </c>
      <c r="E21" s="6">
        <v>11936160</v>
      </c>
      <c r="F21" s="6">
        <v>1019547</v>
      </c>
      <c r="G21" s="6">
        <v>2860793.552925</v>
      </c>
      <c r="H21" s="6">
        <v>617949.2</v>
      </c>
      <c r="I21" s="6">
        <v>2834838</v>
      </c>
      <c r="J21" s="6">
        <v>1429852.5</v>
      </c>
    </row>
    <row r="22" spans="1:10" s="6" customFormat="1" ht="12.75">
      <c r="A22" s="6" t="s">
        <v>5</v>
      </c>
      <c r="B22" s="6">
        <v>9530215</v>
      </c>
      <c r="C22" s="6">
        <v>796358</v>
      </c>
      <c r="D22" s="6">
        <v>4638944</v>
      </c>
      <c r="E22" s="6">
        <v>15155786</v>
      </c>
      <c r="F22" s="6">
        <v>1185556</v>
      </c>
      <c r="G22" s="6">
        <v>4671397</v>
      </c>
      <c r="H22" s="6">
        <v>811220</v>
      </c>
      <c r="I22" s="6">
        <v>3667510</v>
      </c>
      <c r="J22" s="6">
        <v>2001160</v>
      </c>
    </row>
    <row r="23" spans="1:10" s="7" customFormat="1" ht="12.75">
      <c r="A23" s="7" t="s">
        <v>8</v>
      </c>
      <c r="B23" s="7">
        <v>0.5029312806877687</v>
      </c>
      <c r="C23" s="7">
        <v>0.4556677890011223</v>
      </c>
      <c r="D23" s="7">
        <v>0.8748764532842359</v>
      </c>
      <c r="E23" s="7">
        <v>0.26973716840256834</v>
      </c>
      <c r="F23" s="7">
        <v>0.16282623557324968</v>
      </c>
      <c r="G23" s="7">
        <v>0.632902519380946</v>
      </c>
      <c r="H23" s="7">
        <v>0.3127616315386444</v>
      </c>
      <c r="I23" s="7">
        <v>0.29372824831612954</v>
      </c>
      <c r="J23" s="7">
        <v>0.399556947307502</v>
      </c>
    </row>
    <row r="24" spans="1:10" s="3" customFormat="1" ht="12.75">
      <c r="A24" s="3" t="s">
        <v>9</v>
      </c>
      <c r="B24" s="8" t="s">
        <v>53</v>
      </c>
      <c r="C24" s="8" t="s">
        <v>53</v>
      </c>
      <c r="D24" s="8" t="s">
        <v>53</v>
      </c>
      <c r="E24" s="8" t="s">
        <v>53</v>
      </c>
      <c r="F24" s="8" t="s">
        <v>53</v>
      </c>
      <c r="G24" s="8" t="s">
        <v>53</v>
      </c>
      <c r="H24" s="8" t="s">
        <v>53</v>
      </c>
      <c r="I24" s="8" t="s">
        <v>53</v>
      </c>
      <c r="J24" s="8" t="s">
        <v>53</v>
      </c>
    </row>
    <row r="25" s="3" customFormat="1" ht="6" customHeight="1"/>
    <row r="26" spans="1:10" s="6" customFormat="1" ht="12.75">
      <c r="A26" s="6" t="s">
        <v>6</v>
      </c>
      <c r="B26" s="6">
        <v>5054388</v>
      </c>
      <c r="C26" s="6">
        <v>436040</v>
      </c>
      <c r="D26" s="6">
        <v>1972320</v>
      </c>
      <c r="E26" s="6">
        <v>9514560</v>
      </c>
      <c r="F26" s="6">
        <v>834942</v>
      </c>
      <c r="G26" s="6">
        <v>2280123</v>
      </c>
      <c r="H26" s="6">
        <v>436040</v>
      </c>
      <c r="I26" s="6">
        <v>2259738</v>
      </c>
      <c r="J26" s="6">
        <v>1139788</v>
      </c>
    </row>
    <row r="27" spans="1:10" s="6" customFormat="1" ht="12.75">
      <c r="A27" s="6" t="s">
        <v>7</v>
      </c>
      <c r="B27" s="6">
        <v>5359315</v>
      </c>
      <c r="C27" s="6">
        <v>467360</v>
      </c>
      <c r="D27" s="6">
        <v>2019119</v>
      </c>
      <c r="E27" s="6">
        <v>9738344</v>
      </c>
      <c r="F27" s="6">
        <v>893730</v>
      </c>
      <c r="G27" s="6">
        <v>2301958</v>
      </c>
      <c r="H27" s="6">
        <v>438160</v>
      </c>
      <c r="I27" s="6">
        <v>2349848</v>
      </c>
      <c r="J27" s="6">
        <v>1145645</v>
      </c>
    </row>
    <row r="28" spans="1:10" s="7" customFormat="1" ht="12.75">
      <c r="A28" s="7" t="s">
        <v>8</v>
      </c>
      <c r="B28" s="7">
        <v>0.06032916349120804</v>
      </c>
      <c r="C28" s="7">
        <v>0.07182827263553802</v>
      </c>
      <c r="D28" s="7">
        <v>0.023727894053703253</v>
      </c>
      <c r="E28" s="7">
        <v>0.02352016278209397</v>
      </c>
      <c r="F28" s="7">
        <v>0.07040968115150513</v>
      </c>
      <c r="G28" s="7">
        <v>0.009576237773137677</v>
      </c>
      <c r="H28" s="7">
        <v>0.004861939271626457</v>
      </c>
      <c r="I28" s="7">
        <v>0.039876304244120336</v>
      </c>
      <c r="J28" s="7">
        <v>0.005138674911474766</v>
      </c>
    </row>
    <row r="29" spans="1:10" s="3" customFormat="1" ht="12.75">
      <c r="A29" s="3" t="s">
        <v>9</v>
      </c>
      <c r="B29" s="8" t="s">
        <v>53</v>
      </c>
      <c r="C29" s="8" t="s">
        <v>53</v>
      </c>
      <c r="D29" s="8" t="s">
        <v>53</v>
      </c>
      <c r="E29" s="8" t="s">
        <v>53</v>
      </c>
      <c r="F29" s="8" t="s">
        <v>53</v>
      </c>
      <c r="G29" s="8" t="s">
        <v>53</v>
      </c>
      <c r="H29" s="8" t="s">
        <v>53</v>
      </c>
      <c r="I29" s="8" t="s">
        <v>53</v>
      </c>
      <c r="J29" s="8" t="s">
        <v>53</v>
      </c>
    </row>
    <row r="30" s="3" customFormat="1" ht="6" customHeight="1"/>
    <row r="31" spans="1:10" s="6" customFormat="1" ht="12.75">
      <c r="A31" s="6" t="s">
        <v>28</v>
      </c>
      <c r="B31" s="6">
        <v>4697534</v>
      </c>
      <c r="C31" s="6">
        <v>389498</v>
      </c>
      <c r="D31" s="6">
        <v>2325156</v>
      </c>
      <c r="E31" s="6">
        <v>7324654</v>
      </c>
      <c r="F31" s="6">
        <v>578980</v>
      </c>
      <c r="G31" s="6">
        <v>2324764</v>
      </c>
      <c r="H31" s="6">
        <v>392178</v>
      </c>
      <c r="I31" s="6">
        <v>1787152</v>
      </c>
      <c r="J31" s="6">
        <v>970072</v>
      </c>
    </row>
    <row r="32" spans="1:10" s="6" customFormat="1" ht="12.75">
      <c r="A32" s="6" t="s">
        <v>29</v>
      </c>
      <c r="B32" s="6">
        <v>4650295</v>
      </c>
      <c r="C32" s="6">
        <v>360063</v>
      </c>
      <c r="D32" s="6">
        <v>2321896</v>
      </c>
      <c r="E32" s="6">
        <v>7478546</v>
      </c>
      <c r="F32" s="6">
        <v>580642</v>
      </c>
      <c r="G32" s="6">
        <v>2358372</v>
      </c>
      <c r="H32" s="6">
        <v>409689</v>
      </c>
      <c r="I32" s="6">
        <v>1794586</v>
      </c>
      <c r="J32" s="6">
        <v>1018599</v>
      </c>
    </row>
    <row r="33" s="3" customFormat="1" ht="12.75">
      <c r="A33" s="3" t="s">
        <v>11</v>
      </c>
    </row>
    <row r="34" s="3" customFormat="1" ht="6" customHeight="1"/>
    <row r="35" s="3" customFormat="1" ht="12.75">
      <c r="A35" s="3" t="s">
        <v>10</v>
      </c>
    </row>
    <row r="36" s="3" customFormat="1" ht="6" customHeight="1"/>
    <row r="37" spans="1:10" s="7" customFormat="1" ht="12.75">
      <c r="A37" s="7" t="s">
        <v>12</v>
      </c>
      <c r="B37" s="7">
        <v>0.9899438726787289</v>
      </c>
      <c r="C37" s="7">
        <v>0.9244283667695341</v>
      </c>
      <c r="D37" s="7">
        <v>0.9985979435358315</v>
      </c>
      <c r="E37" s="7">
        <v>1.021010139182001</v>
      </c>
      <c r="F37" s="7">
        <v>1.0028705654772185</v>
      </c>
      <c r="G37" s="7">
        <v>1.0144565211780636</v>
      </c>
      <c r="H37" s="7">
        <v>1.0446506433303244</v>
      </c>
      <c r="I37" s="7">
        <v>1.0041596909496227</v>
      </c>
      <c r="J37" s="7">
        <v>1.050024121920847</v>
      </c>
    </row>
    <row r="38" spans="1:10" s="7" customFormat="1" ht="12.75">
      <c r="A38" s="7" t="s">
        <v>8</v>
      </c>
      <c r="B38" s="7">
        <v>0.09993763630969865</v>
      </c>
      <c r="C38" s="7">
        <v>0.027142629743926783</v>
      </c>
      <c r="D38" s="7">
        <v>0.10955327059536835</v>
      </c>
      <c r="E38" s="7">
        <v>0.13445571020222324</v>
      </c>
      <c r="F38" s="7">
        <v>0.11430062830802057</v>
      </c>
      <c r="G38" s="7">
        <v>0.1271739124200706</v>
      </c>
      <c r="H38" s="7">
        <v>0.16072293703369378</v>
      </c>
      <c r="I38" s="7">
        <v>0.11573298994402514</v>
      </c>
      <c r="J38" s="7">
        <v>0.16669346880094116</v>
      </c>
    </row>
    <row r="39" spans="1:10" s="3" customFormat="1" ht="12.75">
      <c r="A39" s="3" t="s">
        <v>9</v>
      </c>
      <c r="B39" s="8" t="s">
        <v>53</v>
      </c>
      <c r="C39" s="8" t="s">
        <v>53</v>
      </c>
      <c r="D39" s="8" t="s">
        <v>53</v>
      </c>
      <c r="E39" s="8" t="s">
        <v>53</v>
      </c>
      <c r="F39" s="8" t="s">
        <v>53</v>
      </c>
      <c r="G39" s="8" t="s">
        <v>53</v>
      </c>
      <c r="H39" s="8" t="s">
        <v>53</v>
      </c>
      <c r="I39" s="8" t="s">
        <v>53</v>
      </c>
      <c r="J39" s="8" t="s">
        <v>53</v>
      </c>
    </row>
    <row r="40" s="3" customFormat="1" ht="6" customHeight="1"/>
    <row r="41" spans="1:10" s="7" customFormat="1" ht="12.75">
      <c r="A41" s="7" t="s">
        <v>13</v>
      </c>
      <c r="B41" s="7">
        <v>1.4667190236371221</v>
      </c>
      <c r="C41" s="7">
        <v>1.3163228374954759</v>
      </c>
      <c r="D41" s="7">
        <v>1.8768358218486165</v>
      </c>
      <c r="E41" s="7">
        <v>1.2530907762630528</v>
      </c>
      <c r="F41" s="7">
        <v>1.1390195841878794</v>
      </c>
      <c r="G41" s="7">
        <v>1.6487537156176109</v>
      </c>
      <c r="H41" s="7">
        <v>1.3259633639787867</v>
      </c>
      <c r="I41" s="7">
        <v>1.2660942177295493</v>
      </c>
      <c r="J41" s="7">
        <v>1.4247609456220134</v>
      </c>
    </row>
    <row r="42" spans="1:10" s="7" customFormat="1" ht="12.75">
      <c r="A42" s="7" t="s">
        <v>8</v>
      </c>
      <c r="B42" s="7">
        <v>0.5439147617232865</v>
      </c>
      <c r="C42" s="7">
        <v>0.3856029868373432</v>
      </c>
      <c r="D42" s="7">
        <v>0.9756166545774911</v>
      </c>
      <c r="E42" s="7">
        <v>0.3190429223821609</v>
      </c>
      <c r="F42" s="7">
        <v>0.19896798335566257</v>
      </c>
      <c r="G42" s="7">
        <v>0.7355302269659063</v>
      </c>
      <c r="H42" s="7">
        <v>0.3957509094513545</v>
      </c>
      <c r="I42" s="7">
        <v>0.3327307555047889</v>
      </c>
      <c r="J42" s="7">
        <v>0.49974836381264565</v>
      </c>
    </row>
    <row r="43" spans="1:10" s="3" customFormat="1" ht="12.75">
      <c r="A43" s="3" t="s">
        <v>9</v>
      </c>
      <c r="B43" s="8" t="s">
        <v>53</v>
      </c>
      <c r="C43" s="8" t="s">
        <v>53</v>
      </c>
      <c r="D43" s="8" t="s">
        <v>53</v>
      </c>
      <c r="E43" s="8" t="s">
        <v>53</v>
      </c>
      <c r="F43" s="8" t="s">
        <v>53</v>
      </c>
      <c r="G43" s="8" t="s">
        <v>53</v>
      </c>
      <c r="H43" s="8" t="s">
        <v>53</v>
      </c>
      <c r="I43" s="8" t="s">
        <v>53</v>
      </c>
      <c r="J43" s="8" t="s">
        <v>53</v>
      </c>
    </row>
    <row r="45" spans="1:10" s="9" customFormat="1" ht="12.75">
      <c r="A45" s="9" t="s">
        <v>30</v>
      </c>
      <c r="B45" s="12">
        <v>2121</v>
      </c>
      <c r="C45" s="9">
        <v>183</v>
      </c>
      <c r="D45" s="12">
        <v>940</v>
      </c>
      <c r="E45" s="12">
        <v>2823</v>
      </c>
      <c r="F45" s="12">
        <v>207</v>
      </c>
      <c r="G45" s="12">
        <v>914</v>
      </c>
      <c r="H45" s="12">
        <v>134</v>
      </c>
      <c r="I45" s="12">
        <v>640</v>
      </c>
      <c r="J45" s="12">
        <v>331</v>
      </c>
    </row>
    <row r="46" spans="1:10" s="9" customFormat="1" ht="12.75">
      <c r="A46" s="9" t="s">
        <v>31</v>
      </c>
      <c r="B46" s="6">
        <v>24045.261669024047</v>
      </c>
      <c r="C46" s="6">
        <v>24043.715846994535</v>
      </c>
      <c r="D46" s="6">
        <v>21170.212765957447</v>
      </c>
      <c r="E46" s="6">
        <v>34006.376195536664</v>
      </c>
      <c r="F46" s="6">
        <v>39613.52657004831</v>
      </c>
      <c r="G46" s="6">
        <v>25173.692560175055</v>
      </c>
      <c r="H46" s="6">
        <v>32835.82089552239</v>
      </c>
      <c r="I46" s="6">
        <v>35625</v>
      </c>
      <c r="J46" s="6">
        <v>34743.20241691843</v>
      </c>
    </row>
    <row r="47" spans="1:10" s="9" customFormat="1" ht="12.75">
      <c r="A47" s="9" t="s">
        <v>32</v>
      </c>
      <c r="B47" s="6">
        <v>2692.394153701084</v>
      </c>
      <c r="C47" s="6">
        <v>3204.8907103825136</v>
      </c>
      <c r="D47" s="6">
        <v>4188.940425531915</v>
      </c>
      <c r="E47" s="6">
        <v>3769.9744952178535</v>
      </c>
      <c r="F47" s="6">
        <v>4219.173913043478</v>
      </c>
      <c r="G47" s="6">
        <v>3383.71772428884</v>
      </c>
      <c r="H47" s="6">
        <v>4962.634328358209</v>
      </c>
      <c r="I47" s="6">
        <v>4197.365625</v>
      </c>
      <c r="J47" s="6">
        <v>4945.800604229607</v>
      </c>
    </row>
    <row r="48" spans="1:10" s="9" customFormat="1" ht="12.75">
      <c r="A48" s="9" t="s">
        <v>33</v>
      </c>
      <c r="B48" s="6">
        <v>4493.264969354078</v>
      </c>
      <c r="C48" s="6">
        <v>4351.68306010929</v>
      </c>
      <c r="D48" s="6">
        <v>4935.046808510639</v>
      </c>
      <c r="E48" s="6">
        <v>5368.6808359900815</v>
      </c>
      <c r="F48" s="6">
        <v>5727.323671497585</v>
      </c>
      <c r="G48" s="6">
        <v>5110.937636761488</v>
      </c>
      <c r="H48" s="6">
        <v>6053.880597014925</v>
      </c>
      <c r="I48" s="6">
        <v>5730.484375</v>
      </c>
      <c r="J48" s="6">
        <v>6045.800604229607</v>
      </c>
    </row>
    <row r="57" ht="12.75">
      <c r="T57" s="13"/>
    </row>
    <row r="62" ht="12.75">
      <c r="T62" s="13"/>
    </row>
  </sheetData>
  <sheetProtection password="F4F5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M47"/>
  <sheetViews>
    <sheetView zoomScalePageLayoutView="0" workbookViewId="0" topLeftCell="A7">
      <selection activeCell="F22" sqref="F22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1" ht="12.75"/>
    <row r="2" ht="12.75"/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7" s="3" customFormat="1" ht="12.75"/>
    <row r="8" s="3" customFormat="1" ht="12.75">
      <c r="A8" s="3" t="s">
        <v>48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6">
        <v>96000000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/>
    <row r="13" spans="1:13" s="3" customFormat="1" ht="12.75">
      <c r="A13" s="3" t="s">
        <v>26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3" t="e">
        <f>#REF!</f>
        <v>#REF!</v>
      </c>
      <c r="F13" s="3" t="e">
        <f>#REF!</f>
        <v>#REF!</v>
      </c>
      <c r="G13" s="3" t="e">
        <f>#REF!</f>
        <v>#REF!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  <c r="L13" s="3" t="e">
        <f>#REF!</f>
        <v>#REF!</v>
      </c>
      <c r="M13" s="3" t="e">
        <f>#REF!</f>
        <v>#REF!</v>
      </c>
    </row>
    <row r="14" spans="1:13" s="6" customFormat="1" ht="12.75">
      <c r="A14" s="6" t="s">
        <v>2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6" t="e">
        <f>#REF!</f>
        <v>#REF!</v>
      </c>
    </row>
    <row r="15" spans="1:13" s="6" customFormat="1" ht="12.75">
      <c r="A15" s="6" t="s">
        <v>3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  <c r="L15" s="6" t="e">
        <f>#REF!</f>
        <v>#REF!</v>
      </c>
      <c r="M15" s="6" t="e">
        <f>#REF!</f>
        <v>#REF!</v>
      </c>
    </row>
    <row r="16" spans="1:13" s="7" customFormat="1" ht="12.75">
      <c r="A16" s="7" t="s">
        <v>8</v>
      </c>
      <c r="B16" s="7" t="e">
        <f>(B15-B14)/B14</f>
        <v>#REF!</v>
      </c>
      <c r="C16" s="7" t="e">
        <f>(C15-C14)/C14</f>
        <v>#REF!</v>
      </c>
      <c r="D16" s="7" t="e">
        <f aca="true" t="shared" si="0" ref="D16:M16">(D15-D14)/D14</f>
        <v>#REF!</v>
      </c>
      <c r="E16" s="7" t="e">
        <f t="shared" si="0"/>
        <v>#REF!</v>
      </c>
      <c r="F16" s="7" t="e">
        <f t="shared" si="0"/>
        <v>#REF!</v>
      </c>
      <c r="G16" s="7" t="e">
        <f t="shared" si="0"/>
        <v>#REF!</v>
      </c>
      <c r="H16" s="7" t="e">
        <f t="shared" si="0"/>
        <v>#REF!</v>
      </c>
      <c r="I16" s="7" t="e">
        <f t="shared" si="0"/>
        <v>#REF!</v>
      </c>
      <c r="J16" s="7" t="e">
        <f t="shared" si="0"/>
        <v>#REF!</v>
      </c>
      <c r="K16" s="7" t="e">
        <f t="shared" si="0"/>
        <v>#REF!</v>
      </c>
      <c r="L16" s="7" t="e">
        <f t="shared" si="0"/>
        <v>#REF!</v>
      </c>
      <c r="M16" s="7" t="e">
        <f t="shared" si="0"/>
        <v>#REF!</v>
      </c>
    </row>
    <row r="17" spans="1:13" s="3" customFormat="1" ht="12.75">
      <c r="A17" s="3" t="s">
        <v>9</v>
      </c>
      <c r="B17" s="8" t="e">
        <f>IF(B16&gt;=0,"Yes","No")</f>
        <v>#REF!</v>
      </c>
      <c r="C17" s="8" t="e">
        <f>IF(C16&gt;=0,"Yes","No")</f>
        <v>#REF!</v>
      </c>
      <c r="D17" s="8" t="e">
        <f aca="true" t="shared" si="1" ref="D17:M17">IF(D16&gt;=0,"Yes","No")</f>
        <v>#REF!</v>
      </c>
      <c r="E17" s="8" t="e">
        <f t="shared" si="1"/>
        <v>#REF!</v>
      </c>
      <c r="F17" s="8" t="e">
        <f t="shared" si="1"/>
        <v>#REF!</v>
      </c>
      <c r="G17" s="8" t="e">
        <f t="shared" si="1"/>
        <v>#REF!</v>
      </c>
      <c r="H17" s="8" t="e">
        <f t="shared" si="1"/>
        <v>#REF!</v>
      </c>
      <c r="I17" s="8" t="e">
        <f t="shared" si="1"/>
        <v>#REF!</v>
      </c>
      <c r="J17" s="8" t="e">
        <f t="shared" si="1"/>
        <v>#REF!</v>
      </c>
      <c r="K17" s="8" t="e">
        <f t="shared" si="1"/>
        <v>#REF!</v>
      </c>
      <c r="L17" s="8" t="e">
        <f t="shared" si="1"/>
        <v>#REF!</v>
      </c>
      <c r="M17" s="8" t="e">
        <f t="shared" si="1"/>
        <v>#REF!</v>
      </c>
    </row>
    <row r="18" s="3" customFormat="1" ht="6" customHeight="1"/>
    <row r="19" spans="1:13" s="3" customFormat="1" ht="12.75">
      <c r="A19" s="3" t="s">
        <v>27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3" t="e">
        <f>#REF!</f>
        <v>#REF!</v>
      </c>
      <c r="F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J19" s="3" t="e">
        <f>#REF!</f>
        <v>#REF!</v>
      </c>
      <c r="K19" s="3" t="e">
        <f>#REF!</f>
        <v>#REF!</v>
      </c>
      <c r="L19" s="3" t="e">
        <f>#REF!</f>
        <v>#REF!</v>
      </c>
      <c r="M19" s="3" t="e">
        <f>#REF!</f>
        <v>#REF!</v>
      </c>
    </row>
    <row r="20" spans="1:13" s="6" customFormat="1" ht="12.75">
      <c r="A20" s="6" t="s">
        <v>4</v>
      </c>
      <c r="B20" s="6" t="e">
        <f>(B11/100)*B19</f>
        <v>#REF!</v>
      </c>
      <c r="C20" s="6" t="e">
        <f>(C11/100)*C19</f>
        <v>#REF!</v>
      </c>
      <c r="D20" s="6" t="e">
        <f aca="true" t="shared" si="2" ref="D20:M20">(D11/100)*D19</f>
        <v>#REF!</v>
      </c>
      <c r="E20" s="6" t="e">
        <f t="shared" si="2"/>
        <v>#REF!</v>
      </c>
      <c r="F20" s="6" t="e">
        <f t="shared" si="2"/>
        <v>#REF!</v>
      </c>
      <c r="G20" s="6" t="e">
        <f t="shared" si="2"/>
        <v>#REF!</v>
      </c>
      <c r="H20" s="6" t="e">
        <f t="shared" si="2"/>
        <v>#REF!</v>
      </c>
      <c r="I20" s="6" t="e">
        <f t="shared" si="2"/>
        <v>#REF!</v>
      </c>
      <c r="J20" s="6" t="e">
        <f t="shared" si="2"/>
        <v>#REF!</v>
      </c>
      <c r="K20" s="6" t="e">
        <f t="shared" si="2"/>
        <v>#REF!</v>
      </c>
      <c r="L20" s="6" t="e">
        <f t="shared" si="2"/>
        <v>#REF!</v>
      </c>
      <c r="M20" s="6" t="e">
        <f t="shared" si="2"/>
        <v>#REF!</v>
      </c>
    </row>
    <row r="21" spans="1:13" s="6" customFormat="1" ht="12.75">
      <c r="A21" s="6" t="s">
        <v>5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</row>
    <row r="22" spans="1:13" s="7" customFormat="1" ht="12.75">
      <c r="A22" s="7" t="s">
        <v>8</v>
      </c>
      <c r="B22" s="7" t="e">
        <f>(B21-B20)/B20</f>
        <v>#REF!</v>
      </c>
      <c r="C22" s="7" t="e">
        <f>(C21-C20)/C20</f>
        <v>#REF!</v>
      </c>
      <c r="D22" s="7" t="e">
        <f aca="true" t="shared" si="3" ref="D22:M22">(D21-D20)/D20</f>
        <v>#REF!</v>
      </c>
      <c r="E22" s="7" t="e">
        <f t="shared" si="3"/>
        <v>#REF!</v>
      </c>
      <c r="F22" s="7" t="e">
        <f t="shared" si="3"/>
        <v>#REF!</v>
      </c>
      <c r="G22" s="7" t="e">
        <f t="shared" si="3"/>
        <v>#REF!</v>
      </c>
      <c r="H22" s="7" t="e">
        <f t="shared" si="3"/>
        <v>#REF!</v>
      </c>
      <c r="I22" s="7" t="e">
        <f t="shared" si="3"/>
        <v>#REF!</v>
      </c>
      <c r="J22" s="7" t="e">
        <f t="shared" si="3"/>
        <v>#REF!</v>
      </c>
      <c r="K22" s="7" t="e">
        <f t="shared" si="3"/>
        <v>#REF!</v>
      </c>
      <c r="L22" s="7" t="e">
        <f t="shared" si="3"/>
        <v>#REF!</v>
      </c>
      <c r="M22" s="7" t="e">
        <f t="shared" si="3"/>
        <v>#REF!</v>
      </c>
    </row>
    <row r="23" spans="1:13" s="3" customFormat="1" ht="12.75">
      <c r="A23" s="3" t="s">
        <v>9</v>
      </c>
      <c r="B23" s="8" t="e">
        <f>IF(B22&gt;=0,"Yes","No")</f>
        <v>#REF!</v>
      </c>
      <c r="C23" s="8" t="e">
        <f>IF(C22&gt;=0,"Yes","No")</f>
        <v>#REF!</v>
      </c>
      <c r="D23" s="8" t="e">
        <f aca="true" t="shared" si="4" ref="D23:M23">IF(D22&gt;=0,"Yes","No")</f>
        <v>#REF!</v>
      </c>
      <c r="E23" s="8" t="e">
        <f t="shared" si="4"/>
        <v>#REF!</v>
      </c>
      <c r="F23" s="8" t="e">
        <f t="shared" si="4"/>
        <v>#REF!</v>
      </c>
      <c r="G23" s="8" t="e">
        <f t="shared" si="4"/>
        <v>#REF!</v>
      </c>
      <c r="H23" s="8" t="e">
        <f t="shared" si="4"/>
        <v>#REF!</v>
      </c>
      <c r="I23" s="8" t="e">
        <f t="shared" si="4"/>
        <v>#REF!</v>
      </c>
      <c r="J23" s="8" t="e">
        <f t="shared" si="4"/>
        <v>#REF!</v>
      </c>
      <c r="K23" s="8" t="e">
        <f t="shared" si="4"/>
        <v>#REF!</v>
      </c>
      <c r="L23" s="8" t="e">
        <f t="shared" si="4"/>
        <v>#REF!</v>
      </c>
      <c r="M23" s="8" t="e">
        <f t="shared" si="4"/>
        <v>#REF!</v>
      </c>
    </row>
    <row r="24" s="3" customFormat="1" ht="6" customHeight="1"/>
    <row r="25" spans="1:13" s="6" customFormat="1" ht="12.75">
      <c r="A25" s="6" t="s">
        <v>6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  <c r="L25" s="6" t="e">
        <f>#REF!</f>
        <v>#REF!</v>
      </c>
      <c r="M25" s="6" t="e">
        <f>#REF!</f>
        <v>#REF!</v>
      </c>
    </row>
    <row r="26" spans="1:13" s="6" customFormat="1" ht="12.75">
      <c r="A26" s="6" t="s">
        <v>7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  <c r="L26" s="6" t="e">
        <f>#REF!</f>
        <v>#REF!</v>
      </c>
      <c r="M26" s="6" t="e">
        <f>#REF!</f>
        <v>#REF!</v>
      </c>
    </row>
    <row r="27" spans="1:13" s="7" customFormat="1" ht="12.75">
      <c r="A27" s="7" t="s">
        <v>8</v>
      </c>
      <c r="B27" s="7" t="e">
        <f>(B26-B25)/B25</f>
        <v>#REF!</v>
      </c>
      <c r="C27" s="7" t="e">
        <f>(C26-C25)/C25</f>
        <v>#REF!</v>
      </c>
      <c r="D27" s="7" t="e">
        <f aca="true" t="shared" si="5" ref="D27:M27">(D26-D25)/D25</f>
        <v>#REF!</v>
      </c>
      <c r="E27" s="7" t="e">
        <f t="shared" si="5"/>
        <v>#REF!</v>
      </c>
      <c r="F27" s="7" t="e">
        <f t="shared" si="5"/>
        <v>#REF!</v>
      </c>
      <c r="G27" s="7" t="e">
        <f t="shared" si="5"/>
        <v>#REF!</v>
      </c>
      <c r="H27" s="7" t="e">
        <f t="shared" si="5"/>
        <v>#REF!</v>
      </c>
      <c r="I27" s="7" t="e">
        <f t="shared" si="5"/>
        <v>#REF!</v>
      </c>
      <c r="J27" s="7" t="e">
        <f t="shared" si="5"/>
        <v>#REF!</v>
      </c>
      <c r="K27" s="7" t="e">
        <f t="shared" si="5"/>
        <v>#REF!</v>
      </c>
      <c r="L27" s="7" t="e">
        <f t="shared" si="5"/>
        <v>#REF!</v>
      </c>
      <c r="M27" s="7" t="e">
        <f t="shared" si="5"/>
        <v>#REF!</v>
      </c>
    </row>
    <row r="28" spans="1:13" s="3" customFormat="1" ht="12.75">
      <c r="A28" s="3" t="s">
        <v>9</v>
      </c>
      <c r="B28" s="8" t="e">
        <f>IF(B27&gt;=0,"Yes","No")</f>
        <v>#REF!</v>
      </c>
      <c r="C28" s="8" t="e">
        <f>IF(C27&gt;=0,"Yes","No")</f>
        <v>#REF!</v>
      </c>
      <c r="D28" s="8" t="e">
        <f aca="true" t="shared" si="6" ref="D28:M28">IF(D27&gt;=0,"Yes","No")</f>
        <v>#REF!</v>
      </c>
      <c r="E28" s="8" t="e">
        <f t="shared" si="6"/>
        <v>#REF!</v>
      </c>
      <c r="F28" s="8" t="e">
        <f t="shared" si="6"/>
        <v>#REF!</v>
      </c>
      <c r="G28" s="8" t="e">
        <f t="shared" si="6"/>
        <v>#REF!</v>
      </c>
      <c r="H28" s="8" t="e">
        <f t="shared" si="6"/>
        <v>#REF!</v>
      </c>
      <c r="I28" s="8" t="e">
        <f t="shared" si="6"/>
        <v>#REF!</v>
      </c>
      <c r="J28" s="8" t="e">
        <f t="shared" si="6"/>
        <v>#REF!</v>
      </c>
      <c r="K28" s="8" t="e">
        <f t="shared" si="6"/>
        <v>#REF!</v>
      </c>
      <c r="L28" s="8" t="e">
        <f t="shared" si="6"/>
        <v>#REF!</v>
      </c>
      <c r="M28" s="8" t="e">
        <f t="shared" si="6"/>
        <v>#REF!</v>
      </c>
    </row>
    <row r="29" s="3" customFormat="1" ht="6" customHeight="1"/>
    <row r="30" spans="1:13" s="6" customFormat="1" ht="12.75">
      <c r="A30" s="6" t="s">
        <v>28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6" t="e">
        <f>#REF!</f>
        <v>#REF!</v>
      </c>
      <c r="K30" s="6" t="e">
        <f>#REF!</f>
        <v>#REF!</v>
      </c>
      <c r="L30" s="6" t="e">
        <f>#REF!</f>
        <v>#REF!</v>
      </c>
      <c r="M30" s="6" t="e">
        <f>#REF!</f>
        <v>#REF!</v>
      </c>
    </row>
    <row r="31" spans="1:13" s="6" customFormat="1" ht="12.75">
      <c r="A31" s="6" t="s">
        <v>29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 t="e">
        <f>#REF!</f>
        <v>#REF!</v>
      </c>
      <c r="F31" s="6" t="e">
        <f>#REF!</f>
        <v>#REF!</v>
      </c>
      <c r="G31" s="6" t="e">
        <f>#REF!</f>
        <v>#REF!</v>
      </c>
      <c r="H31" s="6" t="e">
        <f>#REF!</f>
        <v>#REF!</v>
      </c>
      <c r="I31" s="6" t="e">
        <f>#REF!</f>
        <v>#REF!</v>
      </c>
      <c r="J31" s="6" t="e">
        <f>#REF!</f>
        <v>#REF!</v>
      </c>
      <c r="K31" s="6" t="e">
        <f>#REF!</f>
        <v>#REF!</v>
      </c>
      <c r="L31" s="6" t="e">
        <f>#REF!</f>
        <v>#REF!</v>
      </c>
      <c r="M31" s="6" t="e">
        <f>#REF!</f>
        <v>#REF!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3" s="7" customFormat="1" ht="12.75">
      <c r="A36" s="7" t="s">
        <v>12</v>
      </c>
      <c r="B36" s="7" t="e">
        <f>B31/B30</f>
        <v>#REF!</v>
      </c>
      <c r="C36" s="7" t="e">
        <f>C31/C30</f>
        <v>#REF!</v>
      </c>
      <c r="D36" s="7" t="e">
        <f aca="true" t="shared" si="7" ref="D36:M36">D31/D30</f>
        <v>#REF!</v>
      </c>
      <c r="E36" s="7" t="e">
        <f t="shared" si="7"/>
        <v>#REF!</v>
      </c>
      <c r="F36" s="7" t="e">
        <f t="shared" si="7"/>
        <v>#REF!</v>
      </c>
      <c r="G36" s="7" t="e">
        <f t="shared" si="7"/>
        <v>#REF!</v>
      </c>
      <c r="H36" s="7" t="e">
        <f t="shared" si="7"/>
        <v>#REF!</v>
      </c>
      <c r="I36" s="7" t="e">
        <f t="shared" si="7"/>
        <v>#REF!</v>
      </c>
      <c r="J36" s="7" t="e">
        <f t="shared" si="7"/>
        <v>#REF!</v>
      </c>
      <c r="K36" s="7" t="e">
        <f t="shared" si="7"/>
        <v>#REF!</v>
      </c>
      <c r="L36" s="7" t="e">
        <f t="shared" si="7"/>
        <v>#REF!</v>
      </c>
      <c r="M36" s="7" t="e">
        <f t="shared" si="7"/>
        <v>#REF!</v>
      </c>
    </row>
    <row r="37" spans="1:13" s="7" customFormat="1" ht="12.75">
      <c r="A37" s="7" t="s">
        <v>8</v>
      </c>
      <c r="B37" s="7" t="e">
        <f>B36/0.9-1</f>
        <v>#REF!</v>
      </c>
      <c r="C37" s="7" t="e">
        <f>C36/0.9-1</f>
        <v>#REF!</v>
      </c>
      <c r="D37" s="7" t="e">
        <f aca="true" t="shared" si="8" ref="D37:M37">D36/0.9-1</f>
        <v>#REF!</v>
      </c>
      <c r="E37" s="7" t="e">
        <f t="shared" si="8"/>
        <v>#REF!</v>
      </c>
      <c r="F37" s="7" t="e">
        <f t="shared" si="8"/>
        <v>#REF!</v>
      </c>
      <c r="G37" s="7" t="e">
        <f t="shared" si="8"/>
        <v>#REF!</v>
      </c>
      <c r="H37" s="7" t="e">
        <f t="shared" si="8"/>
        <v>#REF!</v>
      </c>
      <c r="I37" s="7" t="e">
        <f t="shared" si="8"/>
        <v>#REF!</v>
      </c>
      <c r="J37" s="7" t="e">
        <f t="shared" si="8"/>
        <v>#REF!</v>
      </c>
      <c r="K37" s="7" t="e">
        <f t="shared" si="8"/>
        <v>#REF!</v>
      </c>
      <c r="L37" s="7" t="e">
        <f t="shared" si="8"/>
        <v>#REF!</v>
      </c>
      <c r="M37" s="7" t="e">
        <f t="shared" si="8"/>
        <v>#REF!</v>
      </c>
    </row>
    <row r="38" spans="1:13" s="3" customFormat="1" ht="12.75">
      <c r="A38" s="3" t="s">
        <v>9</v>
      </c>
      <c r="B38" s="8" t="e">
        <f>IF(B27&gt;=0,"Yes","No")</f>
        <v>#REF!</v>
      </c>
      <c r="C38" s="8" t="e">
        <f>IF(C27&gt;=0,"Yes","No")</f>
        <v>#REF!</v>
      </c>
      <c r="D38" s="8" t="e">
        <f aca="true" t="shared" si="9" ref="D38:M38">IF(D27&gt;=0,"Yes","No")</f>
        <v>#REF!</v>
      </c>
      <c r="E38" s="8" t="e">
        <f t="shared" si="9"/>
        <v>#REF!</v>
      </c>
      <c r="F38" s="8" t="e">
        <f t="shared" si="9"/>
        <v>#REF!</v>
      </c>
      <c r="G38" s="8" t="e">
        <f t="shared" si="9"/>
        <v>#REF!</v>
      </c>
      <c r="H38" s="8" t="e">
        <f t="shared" si="9"/>
        <v>#REF!</v>
      </c>
      <c r="I38" s="8" t="e">
        <f t="shared" si="9"/>
        <v>#REF!</v>
      </c>
      <c r="J38" s="8" t="e">
        <f t="shared" si="9"/>
        <v>#REF!</v>
      </c>
      <c r="K38" s="8" t="e">
        <f t="shared" si="9"/>
        <v>#REF!</v>
      </c>
      <c r="L38" s="8" t="e">
        <f t="shared" si="9"/>
        <v>#REF!</v>
      </c>
      <c r="M38" s="8" t="e">
        <f t="shared" si="9"/>
        <v>#REF!</v>
      </c>
    </row>
    <row r="39" s="3" customFormat="1" ht="6" customHeight="1"/>
    <row r="40" spans="1:13" s="7" customFormat="1" ht="12.75">
      <c r="A40" s="7" t="s">
        <v>13</v>
      </c>
      <c r="B40" s="7" t="e">
        <f>(B31*2)/B20</f>
        <v>#REF!</v>
      </c>
      <c r="C40" s="7" t="e">
        <f>(C31*2)/C20</f>
        <v>#REF!</v>
      </c>
      <c r="D40" s="7" t="e">
        <f aca="true" t="shared" si="10" ref="D40:M40">(D31*2)/D20</f>
        <v>#REF!</v>
      </c>
      <c r="E40" s="7" t="e">
        <f t="shared" si="10"/>
        <v>#REF!</v>
      </c>
      <c r="F40" s="7" t="e">
        <f t="shared" si="10"/>
        <v>#REF!</v>
      </c>
      <c r="G40" s="7" t="e">
        <f t="shared" si="10"/>
        <v>#REF!</v>
      </c>
      <c r="H40" s="7" t="e">
        <f t="shared" si="10"/>
        <v>#REF!</v>
      </c>
      <c r="I40" s="7" t="e">
        <f t="shared" si="10"/>
        <v>#REF!</v>
      </c>
      <c r="J40" s="7" t="e">
        <f t="shared" si="10"/>
        <v>#REF!</v>
      </c>
      <c r="K40" s="7" t="e">
        <f t="shared" si="10"/>
        <v>#REF!</v>
      </c>
      <c r="L40" s="7" t="e">
        <f t="shared" si="10"/>
        <v>#REF!</v>
      </c>
      <c r="M40" s="7" t="e">
        <f t="shared" si="10"/>
        <v>#REF!</v>
      </c>
    </row>
    <row r="41" spans="1:13" s="7" customFormat="1" ht="12.75">
      <c r="A41" s="7" t="s">
        <v>8</v>
      </c>
      <c r="B41" s="7" t="e">
        <f>B40/0.95-1</f>
        <v>#REF!</v>
      </c>
      <c r="C41" s="7" t="e">
        <f>C40/0.95-1</f>
        <v>#REF!</v>
      </c>
      <c r="D41" s="7" t="e">
        <f aca="true" t="shared" si="11" ref="D41:M41">D40/0.95-1</f>
        <v>#REF!</v>
      </c>
      <c r="E41" s="7" t="e">
        <f t="shared" si="11"/>
        <v>#REF!</v>
      </c>
      <c r="F41" s="7" t="e">
        <f t="shared" si="11"/>
        <v>#REF!</v>
      </c>
      <c r="G41" s="7" t="e">
        <f t="shared" si="11"/>
        <v>#REF!</v>
      </c>
      <c r="H41" s="7" t="e">
        <f t="shared" si="11"/>
        <v>#REF!</v>
      </c>
      <c r="I41" s="7" t="e">
        <f t="shared" si="11"/>
        <v>#REF!</v>
      </c>
      <c r="J41" s="7" t="e">
        <f t="shared" si="11"/>
        <v>#REF!</v>
      </c>
      <c r="K41" s="7" t="e">
        <f t="shared" si="11"/>
        <v>#REF!</v>
      </c>
      <c r="L41" s="7" t="e">
        <f t="shared" si="11"/>
        <v>#REF!</v>
      </c>
      <c r="M41" s="7" t="e">
        <f t="shared" si="11"/>
        <v>#REF!</v>
      </c>
    </row>
    <row r="42" spans="1:13" s="3" customFormat="1" ht="12.75">
      <c r="A42" s="3" t="s">
        <v>9</v>
      </c>
      <c r="B42" s="8" t="e">
        <f>IF(B31&gt;=0,"Yes","No")</f>
        <v>#REF!</v>
      </c>
      <c r="C42" s="8" t="e">
        <f>IF(C31&gt;=0,"Yes","No")</f>
        <v>#REF!</v>
      </c>
      <c r="D42" s="8" t="e">
        <f aca="true" t="shared" si="12" ref="D42:M42">IF(D31&gt;=0,"Yes","No")</f>
        <v>#REF!</v>
      </c>
      <c r="E42" s="8" t="e">
        <f t="shared" si="12"/>
        <v>#REF!</v>
      </c>
      <c r="F42" s="8" t="e">
        <f t="shared" si="12"/>
        <v>#REF!</v>
      </c>
      <c r="G42" s="8" t="e">
        <f t="shared" si="12"/>
        <v>#REF!</v>
      </c>
      <c r="H42" s="8" t="e">
        <f t="shared" si="12"/>
        <v>#REF!</v>
      </c>
      <c r="I42" s="8" t="e">
        <f t="shared" si="12"/>
        <v>#REF!</v>
      </c>
      <c r="J42" s="8" t="e">
        <f t="shared" si="12"/>
        <v>#REF!</v>
      </c>
      <c r="K42" s="8" t="e">
        <f t="shared" si="12"/>
        <v>#REF!</v>
      </c>
      <c r="L42" s="8" t="e">
        <f t="shared" si="12"/>
        <v>#REF!</v>
      </c>
      <c r="M42" s="8" t="e">
        <f t="shared" si="12"/>
        <v>#REF!</v>
      </c>
    </row>
    <row r="44" spans="1:13" s="9" customFormat="1" ht="12.75">
      <c r="A44" s="9" t="s">
        <v>30</v>
      </c>
      <c r="B44" s="9" t="e">
        <f>#REF!</f>
        <v>#REF!</v>
      </c>
      <c r="C44" s="9" t="e">
        <f>#REF!</f>
        <v>#REF!</v>
      </c>
      <c r="D44" s="9" t="e">
        <f>#REF!</f>
        <v>#REF!</v>
      </c>
      <c r="E44" s="9" t="e">
        <f>#REF!</f>
        <v>#REF!</v>
      </c>
      <c r="F44" s="9" t="e">
        <f>#REF!</f>
        <v>#REF!</v>
      </c>
      <c r="G44" s="9" t="e">
        <f>#REF!</f>
        <v>#REF!</v>
      </c>
      <c r="H44" s="9" t="e">
        <f>#REF!</f>
        <v>#REF!</v>
      </c>
      <c r="I44" s="9" t="e">
        <f>#REF!</f>
        <v>#REF!</v>
      </c>
      <c r="J44" s="9" t="e">
        <f>#REF!</f>
        <v>#REF!</v>
      </c>
      <c r="K44" s="9" t="e">
        <f>#REF!</f>
        <v>#REF!</v>
      </c>
      <c r="L44" s="9" t="e">
        <f>#REF!</f>
        <v>#REF!</v>
      </c>
      <c r="M44" s="9" t="e">
        <f>#REF!</f>
        <v>#REF!</v>
      </c>
    </row>
    <row r="45" spans="1:13" s="9" customFormat="1" ht="12.75">
      <c r="A45" s="9" t="s">
        <v>31</v>
      </c>
      <c r="B45" s="6" t="e">
        <f>B11/B44</f>
        <v>#REF!</v>
      </c>
      <c r="C45" s="6" t="e">
        <f>C11/C44</f>
        <v>#REF!</v>
      </c>
      <c r="D45" s="6" t="e">
        <f aca="true" t="shared" si="13" ref="D45:M45">D11/D44</f>
        <v>#REF!</v>
      </c>
      <c r="E45" s="6" t="e">
        <f t="shared" si="13"/>
        <v>#REF!</v>
      </c>
      <c r="F45" s="6" t="e">
        <f t="shared" si="13"/>
        <v>#REF!</v>
      </c>
      <c r="G45" s="6" t="e">
        <f t="shared" si="13"/>
        <v>#REF!</v>
      </c>
      <c r="H45" s="6" t="e">
        <f t="shared" si="13"/>
        <v>#REF!</v>
      </c>
      <c r="I45" s="6" t="e">
        <f t="shared" si="13"/>
        <v>#REF!</v>
      </c>
      <c r="J45" s="6" t="e">
        <f t="shared" si="13"/>
        <v>#REF!</v>
      </c>
      <c r="K45" s="6" t="e">
        <f t="shared" si="13"/>
        <v>#REF!</v>
      </c>
      <c r="L45" s="6" t="e">
        <f t="shared" si="13"/>
        <v>#REF!</v>
      </c>
      <c r="M45" s="6" t="e">
        <f t="shared" si="13"/>
        <v>#REF!</v>
      </c>
    </row>
    <row r="46" spans="1:13" s="9" customFormat="1" ht="12.75">
      <c r="A46" s="9" t="s">
        <v>32</v>
      </c>
      <c r="B46" s="6" t="e">
        <f>B15/B44</f>
        <v>#REF!</v>
      </c>
      <c r="C46" s="6" t="e">
        <f>C15/C44</f>
        <v>#REF!</v>
      </c>
      <c r="D46" s="6" t="e">
        <f aca="true" t="shared" si="14" ref="D46:M46">D15/D44</f>
        <v>#REF!</v>
      </c>
      <c r="E46" s="6" t="e">
        <f t="shared" si="14"/>
        <v>#REF!</v>
      </c>
      <c r="F46" s="6" t="e">
        <f t="shared" si="14"/>
        <v>#REF!</v>
      </c>
      <c r="G46" s="6" t="e">
        <f t="shared" si="14"/>
        <v>#REF!</v>
      </c>
      <c r="H46" s="6" t="e">
        <f t="shared" si="14"/>
        <v>#REF!</v>
      </c>
      <c r="I46" s="6" t="e">
        <f t="shared" si="14"/>
        <v>#REF!</v>
      </c>
      <c r="J46" s="6" t="e">
        <f t="shared" si="14"/>
        <v>#REF!</v>
      </c>
      <c r="K46" s="6" t="e">
        <f t="shared" si="14"/>
        <v>#REF!</v>
      </c>
      <c r="L46" s="6" t="e">
        <f t="shared" si="14"/>
        <v>#REF!</v>
      </c>
      <c r="M46" s="6" t="e">
        <f t="shared" si="14"/>
        <v>#REF!</v>
      </c>
    </row>
    <row r="47" spans="1:13" s="9" customFormat="1" ht="12.75">
      <c r="A47" s="9" t="s">
        <v>33</v>
      </c>
      <c r="B47" s="6" t="e">
        <f>B21/B44</f>
        <v>#REF!</v>
      </c>
      <c r="C47" s="6" t="e">
        <f>C21/C44</f>
        <v>#REF!</v>
      </c>
      <c r="D47" s="6" t="e">
        <f aca="true" t="shared" si="15" ref="D47:M47">D21/D44</f>
        <v>#REF!</v>
      </c>
      <c r="E47" s="6" t="e">
        <f t="shared" si="15"/>
        <v>#REF!</v>
      </c>
      <c r="F47" s="6" t="e">
        <f t="shared" si="15"/>
        <v>#REF!</v>
      </c>
      <c r="G47" s="6" t="e">
        <f t="shared" si="15"/>
        <v>#REF!</v>
      </c>
      <c r="H47" s="6" t="e">
        <f t="shared" si="15"/>
        <v>#REF!</v>
      </c>
      <c r="I47" s="6" t="e">
        <f t="shared" si="15"/>
        <v>#REF!</v>
      </c>
      <c r="J47" s="6" t="e">
        <f t="shared" si="15"/>
        <v>#REF!</v>
      </c>
      <c r="K47" s="6" t="e">
        <f t="shared" si="15"/>
        <v>#REF!</v>
      </c>
      <c r="L47" s="6" t="e">
        <f t="shared" si="15"/>
        <v>#REF!</v>
      </c>
      <c r="M47" s="6" t="e">
        <f t="shared" si="15"/>
        <v>#REF!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M4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1" ht="12.75"/>
    <row r="2" ht="12.75"/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7" s="3" customFormat="1" ht="12.75"/>
    <row r="8" s="3" customFormat="1" ht="12.75">
      <c r="A8" s="3" t="s">
        <v>47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6">
        <v>96000000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/>
    <row r="13" spans="1:13" s="3" customFormat="1" ht="12.75">
      <c r="A13" s="3" t="s">
        <v>26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3" t="e">
        <f>#REF!</f>
        <v>#REF!</v>
      </c>
      <c r="F13" s="3" t="e">
        <f>#REF!</f>
        <v>#REF!</v>
      </c>
      <c r="G13" s="3" t="e">
        <f>#REF!</f>
        <v>#REF!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  <c r="L13" s="3" t="e">
        <f>#REF!</f>
        <v>#REF!</v>
      </c>
      <c r="M13" s="3" t="e">
        <f>#REF!</f>
        <v>#REF!</v>
      </c>
    </row>
    <row r="14" spans="1:13" s="6" customFormat="1" ht="12.75">
      <c r="A14" s="6" t="s">
        <v>2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6" t="e">
        <f>#REF!</f>
        <v>#REF!</v>
      </c>
    </row>
    <row r="15" spans="1:13" s="6" customFormat="1" ht="12.75">
      <c r="A15" s="6" t="s">
        <v>3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  <c r="L15" s="6" t="e">
        <f>#REF!</f>
        <v>#REF!</v>
      </c>
      <c r="M15" s="6" t="e">
        <f>#REF!</f>
        <v>#REF!</v>
      </c>
    </row>
    <row r="16" spans="1:13" s="7" customFormat="1" ht="12.75">
      <c r="A16" s="7" t="s">
        <v>8</v>
      </c>
      <c r="B16" s="7" t="e">
        <f>(B15-B14)/B14</f>
        <v>#REF!</v>
      </c>
      <c r="C16" s="7" t="e">
        <f>(C15-C14)/C14</f>
        <v>#REF!</v>
      </c>
      <c r="D16" s="7" t="e">
        <f aca="true" t="shared" si="0" ref="D16:M16">(D15-D14)/D14</f>
        <v>#REF!</v>
      </c>
      <c r="E16" s="7" t="e">
        <f t="shared" si="0"/>
        <v>#REF!</v>
      </c>
      <c r="F16" s="7" t="e">
        <f t="shared" si="0"/>
        <v>#REF!</v>
      </c>
      <c r="G16" s="7" t="e">
        <f t="shared" si="0"/>
        <v>#REF!</v>
      </c>
      <c r="H16" s="7" t="e">
        <f t="shared" si="0"/>
        <v>#REF!</v>
      </c>
      <c r="I16" s="7" t="e">
        <f t="shared" si="0"/>
        <v>#REF!</v>
      </c>
      <c r="J16" s="7" t="e">
        <f t="shared" si="0"/>
        <v>#REF!</v>
      </c>
      <c r="K16" s="7" t="e">
        <f t="shared" si="0"/>
        <v>#REF!</v>
      </c>
      <c r="L16" s="7" t="e">
        <f t="shared" si="0"/>
        <v>#REF!</v>
      </c>
      <c r="M16" s="7" t="e">
        <f t="shared" si="0"/>
        <v>#REF!</v>
      </c>
    </row>
    <row r="17" spans="1:13" s="3" customFormat="1" ht="12.75">
      <c r="A17" s="3" t="s">
        <v>9</v>
      </c>
      <c r="B17" s="8" t="e">
        <f>IF(B16&gt;=0,"Yes","No")</f>
        <v>#REF!</v>
      </c>
      <c r="C17" s="8" t="e">
        <f>IF(C16&gt;=0,"Yes","No")</f>
        <v>#REF!</v>
      </c>
      <c r="D17" s="8" t="e">
        <f aca="true" t="shared" si="1" ref="D17:M17">IF(D16&gt;=0,"Yes","No")</f>
        <v>#REF!</v>
      </c>
      <c r="E17" s="8" t="e">
        <f t="shared" si="1"/>
        <v>#REF!</v>
      </c>
      <c r="F17" s="8" t="e">
        <f t="shared" si="1"/>
        <v>#REF!</v>
      </c>
      <c r="G17" s="8" t="e">
        <f t="shared" si="1"/>
        <v>#REF!</v>
      </c>
      <c r="H17" s="8" t="e">
        <f t="shared" si="1"/>
        <v>#REF!</v>
      </c>
      <c r="I17" s="8" t="e">
        <f t="shared" si="1"/>
        <v>#REF!</v>
      </c>
      <c r="J17" s="8" t="e">
        <f t="shared" si="1"/>
        <v>#REF!</v>
      </c>
      <c r="K17" s="8" t="e">
        <f t="shared" si="1"/>
        <v>#REF!</v>
      </c>
      <c r="L17" s="8" t="e">
        <f t="shared" si="1"/>
        <v>#REF!</v>
      </c>
      <c r="M17" s="8" t="e">
        <f t="shared" si="1"/>
        <v>#REF!</v>
      </c>
    </row>
    <row r="18" s="3" customFormat="1" ht="6" customHeight="1"/>
    <row r="19" spans="1:13" s="3" customFormat="1" ht="12.75">
      <c r="A19" s="3" t="s">
        <v>27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3" t="e">
        <f>#REF!</f>
        <v>#REF!</v>
      </c>
      <c r="F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J19" s="3" t="e">
        <f>#REF!</f>
        <v>#REF!</v>
      </c>
      <c r="K19" s="3" t="e">
        <f>#REF!</f>
        <v>#REF!</v>
      </c>
      <c r="L19" s="3" t="e">
        <f>#REF!</f>
        <v>#REF!</v>
      </c>
      <c r="M19" s="3" t="e">
        <f>#REF!</f>
        <v>#REF!</v>
      </c>
    </row>
    <row r="20" spans="1:13" s="6" customFormat="1" ht="12.75">
      <c r="A20" s="6" t="s">
        <v>4</v>
      </c>
      <c r="B20" s="6" t="e">
        <f>(B11/100)*B19</f>
        <v>#REF!</v>
      </c>
      <c r="C20" s="6" t="e">
        <f>(C11/100)*C19</f>
        <v>#REF!</v>
      </c>
      <c r="D20" s="6" t="e">
        <f aca="true" t="shared" si="2" ref="D20:M20">(D11/100)*D19</f>
        <v>#REF!</v>
      </c>
      <c r="E20" s="6" t="e">
        <f t="shared" si="2"/>
        <v>#REF!</v>
      </c>
      <c r="F20" s="6" t="e">
        <f t="shared" si="2"/>
        <v>#REF!</v>
      </c>
      <c r="G20" s="6" t="e">
        <f t="shared" si="2"/>
        <v>#REF!</v>
      </c>
      <c r="H20" s="6" t="e">
        <f t="shared" si="2"/>
        <v>#REF!</v>
      </c>
      <c r="I20" s="6" t="e">
        <f t="shared" si="2"/>
        <v>#REF!</v>
      </c>
      <c r="J20" s="6" t="e">
        <f t="shared" si="2"/>
        <v>#REF!</v>
      </c>
      <c r="K20" s="6" t="e">
        <f t="shared" si="2"/>
        <v>#REF!</v>
      </c>
      <c r="L20" s="6" t="e">
        <f t="shared" si="2"/>
        <v>#REF!</v>
      </c>
      <c r="M20" s="6" t="e">
        <f t="shared" si="2"/>
        <v>#REF!</v>
      </c>
    </row>
    <row r="21" spans="1:13" s="6" customFormat="1" ht="12.75">
      <c r="A21" s="6" t="s">
        <v>5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</row>
    <row r="22" spans="1:13" s="7" customFormat="1" ht="12.75">
      <c r="A22" s="7" t="s">
        <v>8</v>
      </c>
      <c r="B22" s="7" t="e">
        <f>(B21-B20)/B20</f>
        <v>#REF!</v>
      </c>
      <c r="C22" s="7" t="e">
        <f>(C21-C20)/C20</f>
        <v>#REF!</v>
      </c>
      <c r="D22" s="7" t="e">
        <f aca="true" t="shared" si="3" ref="D22:M22">(D21-D20)/D20</f>
        <v>#REF!</v>
      </c>
      <c r="E22" s="7" t="e">
        <f t="shared" si="3"/>
        <v>#REF!</v>
      </c>
      <c r="F22" s="7" t="e">
        <f t="shared" si="3"/>
        <v>#REF!</v>
      </c>
      <c r="G22" s="7" t="e">
        <f t="shared" si="3"/>
        <v>#REF!</v>
      </c>
      <c r="H22" s="7" t="e">
        <f t="shared" si="3"/>
        <v>#REF!</v>
      </c>
      <c r="I22" s="7" t="e">
        <f t="shared" si="3"/>
        <v>#REF!</v>
      </c>
      <c r="J22" s="7" t="e">
        <f t="shared" si="3"/>
        <v>#REF!</v>
      </c>
      <c r="K22" s="7" t="e">
        <f t="shared" si="3"/>
        <v>#REF!</v>
      </c>
      <c r="L22" s="7" t="e">
        <f t="shared" si="3"/>
        <v>#REF!</v>
      </c>
      <c r="M22" s="7" t="e">
        <f t="shared" si="3"/>
        <v>#REF!</v>
      </c>
    </row>
    <row r="23" spans="1:13" s="3" customFormat="1" ht="12.75">
      <c r="A23" s="3" t="s">
        <v>9</v>
      </c>
      <c r="B23" s="8" t="e">
        <f>IF(B22&gt;=0,"Yes","No")</f>
        <v>#REF!</v>
      </c>
      <c r="C23" s="8" t="e">
        <f>IF(C22&gt;=0,"Yes","No")</f>
        <v>#REF!</v>
      </c>
      <c r="D23" s="8" t="e">
        <f aca="true" t="shared" si="4" ref="D23:M23">IF(D22&gt;=0,"Yes","No")</f>
        <v>#REF!</v>
      </c>
      <c r="E23" s="8" t="e">
        <f t="shared" si="4"/>
        <v>#REF!</v>
      </c>
      <c r="F23" s="8" t="e">
        <f t="shared" si="4"/>
        <v>#REF!</v>
      </c>
      <c r="G23" s="8" t="e">
        <f t="shared" si="4"/>
        <v>#REF!</v>
      </c>
      <c r="H23" s="8" t="e">
        <f t="shared" si="4"/>
        <v>#REF!</v>
      </c>
      <c r="I23" s="8" t="e">
        <f t="shared" si="4"/>
        <v>#REF!</v>
      </c>
      <c r="J23" s="8" t="e">
        <f t="shared" si="4"/>
        <v>#REF!</v>
      </c>
      <c r="K23" s="8" t="e">
        <f t="shared" si="4"/>
        <v>#REF!</v>
      </c>
      <c r="L23" s="8" t="e">
        <f t="shared" si="4"/>
        <v>#REF!</v>
      </c>
      <c r="M23" s="8" t="e">
        <f t="shared" si="4"/>
        <v>#REF!</v>
      </c>
    </row>
    <row r="24" s="3" customFormat="1" ht="6" customHeight="1"/>
    <row r="25" spans="1:13" s="6" customFormat="1" ht="12.75">
      <c r="A25" s="6" t="s">
        <v>6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  <c r="L25" s="6" t="e">
        <f>#REF!</f>
        <v>#REF!</v>
      </c>
      <c r="M25" s="6" t="e">
        <f>#REF!</f>
        <v>#REF!</v>
      </c>
    </row>
    <row r="26" spans="1:13" s="6" customFormat="1" ht="12.75">
      <c r="A26" s="6" t="s">
        <v>7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  <c r="L26" s="6" t="e">
        <f>#REF!</f>
        <v>#REF!</v>
      </c>
      <c r="M26" s="6" t="e">
        <f>#REF!</f>
        <v>#REF!</v>
      </c>
    </row>
    <row r="27" spans="1:13" s="7" customFormat="1" ht="12.75">
      <c r="A27" s="7" t="s">
        <v>8</v>
      </c>
      <c r="B27" s="7" t="e">
        <f>(B26-B25)/B25</f>
        <v>#REF!</v>
      </c>
      <c r="C27" s="7" t="e">
        <f>(C26-C25)/C25</f>
        <v>#REF!</v>
      </c>
      <c r="D27" s="7" t="e">
        <f aca="true" t="shared" si="5" ref="D27:M27">(D26-D25)/D25</f>
        <v>#REF!</v>
      </c>
      <c r="E27" s="7" t="e">
        <f t="shared" si="5"/>
        <v>#REF!</v>
      </c>
      <c r="F27" s="7" t="e">
        <f t="shared" si="5"/>
        <v>#REF!</v>
      </c>
      <c r="G27" s="7" t="e">
        <f t="shared" si="5"/>
        <v>#REF!</v>
      </c>
      <c r="H27" s="7" t="e">
        <f t="shared" si="5"/>
        <v>#REF!</v>
      </c>
      <c r="I27" s="7" t="e">
        <f t="shared" si="5"/>
        <v>#REF!</v>
      </c>
      <c r="J27" s="7" t="e">
        <f t="shared" si="5"/>
        <v>#REF!</v>
      </c>
      <c r="K27" s="7" t="e">
        <f t="shared" si="5"/>
        <v>#REF!</v>
      </c>
      <c r="L27" s="7" t="e">
        <f t="shared" si="5"/>
        <v>#REF!</v>
      </c>
      <c r="M27" s="7" t="e">
        <f t="shared" si="5"/>
        <v>#REF!</v>
      </c>
    </row>
    <row r="28" spans="1:13" s="3" customFormat="1" ht="12.75">
      <c r="A28" s="3" t="s">
        <v>9</v>
      </c>
      <c r="B28" s="8" t="e">
        <f>IF(B27&gt;=0,"Yes","No")</f>
        <v>#REF!</v>
      </c>
      <c r="C28" s="8" t="e">
        <f>IF(C27&gt;=0,"Yes","No")</f>
        <v>#REF!</v>
      </c>
      <c r="D28" s="8" t="e">
        <f aca="true" t="shared" si="6" ref="D28:M28">IF(D27&gt;=0,"Yes","No")</f>
        <v>#REF!</v>
      </c>
      <c r="E28" s="8" t="e">
        <f t="shared" si="6"/>
        <v>#REF!</v>
      </c>
      <c r="F28" s="8" t="e">
        <f t="shared" si="6"/>
        <v>#REF!</v>
      </c>
      <c r="G28" s="8" t="e">
        <f t="shared" si="6"/>
        <v>#REF!</v>
      </c>
      <c r="H28" s="8" t="e">
        <f t="shared" si="6"/>
        <v>#REF!</v>
      </c>
      <c r="I28" s="8" t="e">
        <f t="shared" si="6"/>
        <v>#REF!</v>
      </c>
      <c r="J28" s="8" t="e">
        <f t="shared" si="6"/>
        <v>#REF!</v>
      </c>
      <c r="K28" s="8" t="e">
        <f t="shared" si="6"/>
        <v>#REF!</v>
      </c>
      <c r="L28" s="8" t="e">
        <f t="shared" si="6"/>
        <v>#REF!</v>
      </c>
      <c r="M28" s="8" t="e">
        <f t="shared" si="6"/>
        <v>#REF!</v>
      </c>
    </row>
    <row r="29" s="3" customFormat="1" ht="6" customHeight="1"/>
    <row r="30" spans="1:13" s="6" customFormat="1" ht="12.75">
      <c r="A30" s="6" t="s">
        <v>28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6" t="e">
        <f>#REF!</f>
        <v>#REF!</v>
      </c>
      <c r="K30" s="6" t="e">
        <f>#REF!</f>
        <v>#REF!</v>
      </c>
      <c r="L30" s="6" t="e">
        <f>#REF!</f>
        <v>#REF!</v>
      </c>
      <c r="M30" s="6" t="e">
        <f>#REF!</f>
        <v>#REF!</v>
      </c>
    </row>
    <row r="31" spans="1:13" s="6" customFormat="1" ht="12.75">
      <c r="A31" s="6" t="s">
        <v>29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 t="e">
        <f>#REF!</f>
        <v>#REF!</v>
      </c>
      <c r="F31" s="6" t="e">
        <f>#REF!</f>
        <v>#REF!</v>
      </c>
      <c r="G31" s="6" t="e">
        <f>#REF!</f>
        <v>#REF!</v>
      </c>
      <c r="H31" s="6" t="e">
        <f>#REF!</f>
        <v>#REF!</v>
      </c>
      <c r="I31" s="6" t="e">
        <f>#REF!</f>
        <v>#REF!</v>
      </c>
      <c r="J31" s="6" t="e">
        <f>#REF!</f>
        <v>#REF!</v>
      </c>
      <c r="K31" s="6" t="e">
        <f>#REF!</f>
        <v>#REF!</v>
      </c>
      <c r="L31" s="6" t="e">
        <f>#REF!</f>
        <v>#REF!</v>
      </c>
      <c r="M31" s="6" t="e">
        <f>#REF!</f>
        <v>#REF!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3" s="7" customFormat="1" ht="12.75">
      <c r="A36" s="7" t="s">
        <v>12</v>
      </c>
      <c r="B36" s="7" t="e">
        <f>B31/B30</f>
        <v>#REF!</v>
      </c>
      <c r="C36" s="7" t="e">
        <f>C31/C30</f>
        <v>#REF!</v>
      </c>
      <c r="D36" s="7" t="e">
        <f aca="true" t="shared" si="7" ref="D36:M36">D31/D30</f>
        <v>#REF!</v>
      </c>
      <c r="E36" s="7" t="e">
        <f t="shared" si="7"/>
        <v>#REF!</v>
      </c>
      <c r="F36" s="7" t="e">
        <f t="shared" si="7"/>
        <v>#REF!</v>
      </c>
      <c r="G36" s="7" t="e">
        <f t="shared" si="7"/>
        <v>#REF!</v>
      </c>
      <c r="H36" s="7" t="e">
        <f t="shared" si="7"/>
        <v>#REF!</v>
      </c>
      <c r="I36" s="7" t="e">
        <f t="shared" si="7"/>
        <v>#REF!</v>
      </c>
      <c r="J36" s="7" t="e">
        <f t="shared" si="7"/>
        <v>#REF!</v>
      </c>
      <c r="K36" s="7" t="e">
        <f t="shared" si="7"/>
        <v>#REF!</v>
      </c>
      <c r="L36" s="7" t="e">
        <f t="shared" si="7"/>
        <v>#REF!</v>
      </c>
      <c r="M36" s="7" t="e">
        <f t="shared" si="7"/>
        <v>#REF!</v>
      </c>
    </row>
    <row r="37" spans="1:13" s="7" customFormat="1" ht="12.75">
      <c r="A37" s="7" t="s">
        <v>8</v>
      </c>
      <c r="B37" s="7" t="e">
        <f>B36/0.9-1</f>
        <v>#REF!</v>
      </c>
      <c r="C37" s="7" t="e">
        <f>C36/0.9-1</f>
        <v>#REF!</v>
      </c>
      <c r="D37" s="7" t="e">
        <f aca="true" t="shared" si="8" ref="D37:M37">D36/0.9-1</f>
        <v>#REF!</v>
      </c>
      <c r="E37" s="7" t="e">
        <f t="shared" si="8"/>
        <v>#REF!</v>
      </c>
      <c r="F37" s="7" t="e">
        <f t="shared" si="8"/>
        <v>#REF!</v>
      </c>
      <c r="G37" s="7" t="e">
        <f t="shared" si="8"/>
        <v>#REF!</v>
      </c>
      <c r="H37" s="7" t="e">
        <f t="shared" si="8"/>
        <v>#REF!</v>
      </c>
      <c r="I37" s="7" t="e">
        <f t="shared" si="8"/>
        <v>#REF!</v>
      </c>
      <c r="J37" s="7" t="e">
        <f t="shared" si="8"/>
        <v>#REF!</v>
      </c>
      <c r="K37" s="7" t="e">
        <f t="shared" si="8"/>
        <v>#REF!</v>
      </c>
      <c r="L37" s="7" t="e">
        <f t="shared" si="8"/>
        <v>#REF!</v>
      </c>
      <c r="M37" s="7" t="e">
        <f t="shared" si="8"/>
        <v>#REF!</v>
      </c>
    </row>
    <row r="38" spans="1:13" s="3" customFormat="1" ht="12.75">
      <c r="A38" s="3" t="s">
        <v>9</v>
      </c>
      <c r="B38" s="8" t="e">
        <f>IF(B27&gt;=0,"Yes","No")</f>
        <v>#REF!</v>
      </c>
      <c r="C38" s="8" t="e">
        <f>IF(C27&gt;=0,"Yes","No")</f>
        <v>#REF!</v>
      </c>
      <c r="D38" s="8" t="e">
        <f aca="true" t="shared" si="9" ref="D38:M38">IF(D27&gt;=0,"Yes","No")</f>
        <v>#REF!</v>
      </c>
      <c r="E38" s="8" t="e">
        <f t="shared" si="9"/>
        <v>#REF!</v>
      </c>
      <c r="F38" s="8" t="e">
        <f t="shared" si="9"/>
        <v>#REF!</v>
      </c>
      <c r="G38" s="8" t="e">
        <f t="shared" si="9"/>
        <v>#REF!</v>
      </c>
      <c r="H38" s="8" t="e">
        <f t="shared" si="9"/>
        <v>#REF!</v>
      </c>
      <c r="I38" s="8" t="e">
        <f t="shared" si="9"/>
        <v>#REF!</v>
      </c>
      <c r="J38" s="8" t="e">
        <f t="shared" si="9"/>
        <v>#REF!</v>
      </c>
      <c r="K38" s="8" t="e">
        <f t="shared" si="9"/>
        <v>#REF!</v>
      </c>
      <c r="L38" s="8" t="e">
        <f t="shared" si="9"/>
        <v>#REF!</v>
      </c>
      <c r="M38" s="8" t="e">
        <f t="shared" si="9"/>
        <v>#REF!</v>
      </c>
    </row>
    <row r="39" s="3" customFormat="1" ht="6" customHeight="1"/>
    <row r="40" spans="1:13" s="7" customFormat="1" ht="12.75">
      <c r="A40" s="7" t="s">
        <v>13</v>
      </c>
      <c r="B40" s="7" t="e">
        <f>(B31*2)/B20</f>
        <v>#REF!</v>
      </c>
      <c r="C40" s="7" t="e">
        <f>(C31*2)/C20</f>
        <v>#REF!</v>
      </c>
      <c r="D40" s="7" t="e">
        <f aca="true" t="shared" si="10" ref="D40:M40">(D31*2)/D20</f>
        <v>#REF!</v>
      </c>
      <c r="E40" s="7" t="e">
        <f t="shared" si="10"/>
        <v>#REF!</v>
      </c>
      <c r="F40" s="7" t="e">
        <f t="shared" si="10"/>
        <v>#REF!</v>
      </c>
      <c r="G40" s="7" t="e">
        <f t="shared" si="10"/>
        <v>#REF!</v>
      </c>
      <c r="H40" s="7" t="e">
        <f t="shared" si="10"/>
        <v>#REF!</v>
      </c>
      <c r="I40" s="7" t="e">
        <f t="shared" si="10"/>
        <v>#REF!</v>
      </c>
      <c r="J40" s="7" t="e">
        <f t="shared" si="10"/>
        <v>#REF!</v>
      </c>
      <c r="K40" s="7" t="e">
        <f t="shared" si="10"/>
        <v>#REF!</v>
      </c>
      <c r="L40" s="7" t="e">
        <f t="shared" si="10"/>
        <v>#REF!</v>
      </c>
      <c r="M40" s="7" t="e">
        <f t="shared" si="10"/>
        <v>#REF!</v>
      </c>
    </row>
    <row r="41" spans="1:13" s="7" customFormat="1" ht="12.75">
      <c r="A41" s="7" t="s">
        <v>8</v>
      </c>
      <c r="B41" s="7" t="e">
        <f>B40/0.95-1</f>
        <v>#REF!</v>
      </c>
      <c r="C41" s="7" t="e">
        <f>C40/0.95-1</f>
        <v>#REF!</v>
      </c>
      <c r="D41" s="7" t="e">
        <f aca="true" t="shared" si="11" ref="D41:M41">D40/0.95-1</f>
        <v>#REF!</v>
      </c>
      <c r="E41" s="7" t="e">
        <f t="shared" si="11"/>
        <v>#REF!</v>
      </c>
      <c r="F41" s="7" t="e">
        <f t="shared" si="11"/>
        <v>#REF!</v>
      </c>
      <c r="G41" s="7" t="e">
        <f t="shared" si="11"/>
        <v>#REF!</v>
      </c>
      <c r="H41" s="7" t="e">
        <f t="shared" si="11"/>
        <v>#REF!</v>
      </c>
      <c r="I41" s="7" t="e">
        <f t="shared" si="11"/>
        <v>#REF!</v>
      </c>
      <c r="J41" s="7" t="e">
        <f t="shared" si="11"/>
        <v>#REF!</v>
      </c>
      <c r="K41" s="7" t="e">
        <f t="shared" si="11"/>
        <v>#REF!</v>
      </c>
      <c r="L41" s="7" t="e">
        <f t="shared" si="11"/>
        <v>#REF!</v>
      </c>
      <c r="M41" s="7" t="e">
        <f t="shared" si="11"/>
        <v>#REF!</v>
      </c>
    </row>
    <row r="42" spans="1:13" s="3" customFormat="1" ht="12.75">
      <c r="A42" s="3" t="s">
        <v>9</v>
      </c>
      <c r="B42" s="8" t="e">
        <f>IF(B31&gt;=0,"Yes","No")</f>
        <v>#REF!</v>
      </c>
      <c r="C42" s="8" t="e">
        <f>IF(C31&gt;=0,"Yes","No")</f>
        <v>#REF!</v>
      </c>
      <c r="D42" s="8" t="e">
        <f aca="true" t="shared" si="12" ref="D42:M42">IF(D31&gt;=0,"Yes","No")</f>
        <v>#REF!</v>
      </c>
      <c r="E42" s="8" t="e">
        <f t="shared" si="12"/>
        <v>#REF!</v>
      </c>
      <c r="F42" s="8" t="e">
        <f t="shared" si="12"/>
        <v>#REF!</v>
      </c>
      <c r="G42" s="8" t="e">
        <f t="shared" si="12"/>
        <v>#REF!</v>
      </c>
      <c r="H42" s="8" t="e">
        <f t="shared" si="12"/>
        <v>#REF!</v>
      </c>
      <c r="I42" s="8" t="e">
        <f t="shared" si="12"/>
        <v>#REF!</v>
      </c>
      <c r="J42" s="8" t="e">
        <f t="shared" si="12"/>
        <v>#REF!</v>
      </c>
      <c r="K42" s="8" t="e">
        <f t="shared" si="12"/>
        <v>#REF!</v>
      </c>
      <c r="L42" s="8" t="e">
        <f t="shared" si="12"/>
        <v>#REF!</v>
      </c>
      <c r="M42" s="8" t="e">
        <f t="shared" si="12"/>
        <v>#REF!</v>
      </c>
    </row>
    <row r="44" spans="1:13" s="9" customFormat="1" ht="12.75">
      <c r="A44" s="9" t="s">
        <v>30</v>
      </c>
      <c r="B44" s="9" t="e">
        <f>#REF!</f>
        <v>#REF!</v>
      </c>
      <c r="C44" s="9" t="e">
        <f>#REF!</f>
        <v>#REF!</v>
      </c>
      <c r="D44" s="9" t="e">
        <f>#REF!</f>
        <v>#REF!</v>
      </c>
      <c r="E44" s="9" t="e">
        <f>#REF!</f>
        <v>#REF!</v>
      </c>
      <c r="F44" s="9" t="e">
        <f>#REF!</f>
        <v>#REF!</v>
      </c>
      <c r="G44" s="9" t="e">
        <f>#REF!</f>
        <v>#REF!</v>
      </c>
      <c r="H44" s="9" t="e">
        <f>#REF!</f>
        <v>#REF!</v>
      </c>
      <c r="I44" s="9" t="e">
        <f>#REF!</f>
        <v>#REF!</v>
      </c>
      <c r="J44" s="9" t="e">
        <f>#REF!</f>
        <v>#REF!</v>
      </c>
      <c r="K44" s="9" t="e">
        <f>#REF!</f>
        <v>#REF!</v>
      </c>
      <c r="L44" s="9" t="e">
        <f>#REF!</f>
        <v>#REF!</v>
      </c>
      <c r="M44" s="9" t="e">
        <f>#REF!</f>
        <v>#REF!</v>
      </c>
    </row>
    <row r="45" spans="1:13" s="9" customFormat="1" ht="12.75">
      <c r="A45" s="9" t="s">
        <v>31</v>
      </c>
      <c r="B45" s="6" t="e">
        <f>B11/B44</f>
        <v>#REF!</v>
      </c>
      <c r="C45" s="6" t="e">
        <f>C11/C44</f>
        <v>#REF!</v>
      </c>
      <c r="D45" s="6" t="e">
        <f aca="true" t="shared" si="13" ref="D45:M45">D11/D44</f>
        <v>#REF!</v>
      </c>
      <c r="E45" s="6" t="e">
        <f t="shared" si="13"/>
        <v>#REF!</v>
      </c>
      <c r="F45" s="6" t="e">
        <f t="shared" si="13"/>
        <v>#REF!</v>
      </c>
      <c r="G45" s="6" t="e">
        <f t="shared" si="13"/>
        <v>#REF!</v>
      </c>
      <c r="H45" s="6" t="e">
        <f t="shared" si="13"/>
        <v>#REF!</v>
      </c>
      <c r="I45" s="6" t="e">
        <f t="shared" si="13"/>
        <v>#REF!</v>
      </c>
      <c r="J45" s="6" t="e">
        <f t="shared" si="13"/>
        <v>#REF!</v>
      </c>
      <c r="K45" s="6" t="e">
        <f t="shared" si="13"/>
        <v>#REF!</v>
      </c>
      <c r="L45" s="6" t="e">
        <f t="shared" si="13"/>
        <v>#REF!</v>
      </c>
      <c r="M45" s="6" t="e">
        <f t="shared" si="13"/>
        <v>#REF!</v>
      </c>
    </row>
    <row r="46" spans="1:13" s="9" customFormat="1" ht="12.75">
      <c r="A46" s="9" t="s">
        <v>32</v>
      </c>
      <c r="B46" s="6" t="e">
        <f>B15/B44</f>
        <v>#REF!</v>
      </c>
      <c r="C46" s="6" t="e">
        <f>C15/C44</f>
        <v>#REF!</v>
      </c>
      <c r="D46" s="6" t="e">
        <f aca="true" t="shared" si="14" ref="D46:M46">D15/D44</f>
        <v>#REF!</v>
      </c>
      <c r="E46" s="6" t="e">
        <f t="shared" si="14"/>
        <v>#REF!</v>
      </c>
      <c r="F46" s="6" t="e">
        <f t="shared" si="14"/>
        <v>#REF!</v>
      </c>
      <c r="G46" s="6" t="e">
        <f t="shared" si="14"/>
        <v>#REF!</v>
      </c>
      <c r="H46" s="6" t="e">
        <f t="shared" si="14"/>
        <v>#REF!</v>
      </c>
      <c r="I46" s="6" t="e">
        <f t="shared" si="14"/>
        <v>#REF!</v>
      </c>
      <c r="J46" s="6" t="e">
        <f t="shared" si="14"/>
        <v>#REF!</v>
      </c>
      <c r="K46" s="6" t="e">
        <f t="shared" si="14"/>
        <v>#REF!</v>
      </c>
      <c r="L46" s="6" t="e">
        <f t="shared" si="14"/>
        <v>#REF!</v>
      </c>
      <c r="M46" s="6" t="e">
        <f t="shared" si="14"/>
        <v>#REF!</v>
      </c>
    </row>
    <row r="47" spans="1:13" s="9" customFormat="1" ht="12.75">
      <c r="A47" s="9" t="s">
        <v>33</v>
      </c>
      <c r="B47" s="6" t="e">
        <f>B21/B44</f>
        <v>#REF!</v>
      </c>
      <c r="C47" s="6" t="e">
        <f>C21/C44</f>
        <v>#REF!</v>
      </c>
      <c r="D47" s="6" t="e">
        <f aca="true" t="shared" si="15" ref="D47:M47">D21/D44</f>
        <v>#REF!</v>
      </c>
      <c r="E47" s="6" t="e">
        <f t="shared" si="15"/>
        <v>#REF!</v>
      </c>
      <c r="F47" s="6" t="e">
        <f t="shared" si="15"/>
        <v>#REF!</v>
      </c>
      <c r="G47" s="6" t="e">
        <f t="shared" si="15"/>
        <v>#REF!</v>
      </c>
      <c r="H47" s="6" t="e">
        <f t="shared" si="15"/>
        <v>#REF!</v>
      </c>
      <c r="I47" s="6" t="e">
        <f t="shared" si="15"/>
        <v>#REF!</v>
      </c>
      <c r="J47" s="6" t="e">
        <f t="shared" si="15"/>
        <v>#REF!</v>
      </c>
      <c r="K47" s="6" t="e">
        <f t="shared" si="15"/>
        <v>#REF!</v>
      </c>
      <c r="L47" s="6" t="e">
        <f t="shared" si="15"/>
        <v>#REF!</v>
      </c>
      <c r="M47" s="6" t="e">
        <f t="shared" si="15"/>
        <v>#REF!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7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2" ht="12.75"/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7" s="3" customFormat="1" ht="12.75"/>
    <row r="8" s="3" customFormat="1" ht="12.75">
      <c r="A8" s="3" t="s">
        <v>46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6">
        <v>96000000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/>
    <row r="13" spans="1:13" s="3" customFormat="1" ht="12.75">
      <c r="A13" s="3" t="s">
        <v>26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3" t="e">
        <f>#REF!</f>
        <v>#REF!</v>
      </c>
      <c r="F13" s="3" t="e">
        <f>#REF!</f>
        <v>#REF!</v>
      </c>
      <c r="G13" s="3" t="e">
        <f>#REF!</f>
        <v>#REF!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  <c r="L13" s="3" t="e">
        <f>#REF!</f>
        <v>#REF!</v>
      </c>
      <c r="M13" s="3" t="e">
        <f>#REF!</f>
        <v>#REF!</v>
      </c>
    </row>
    <row r="14" spans="1:13" s="6" customFormat="1" ht="12.75">
      <c r="A14" s="6" t="s">
        <v>2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6" t="e">
        <f>#REF!</f>
        <v>#REF!</v>
      </c>
    </row>
    <row r="15" spans="1:13" s="6" customFormat="1" ht="12.75">
      <c r="A15" s="6" t="s">
        <v>3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  <c r="L15" s="6" t="e">
        <f>#REF!</f>
        <v>#REF!</v>
      </c>
      <c r="M15" s="6" t="e">
        <f>#REF!</f>
        <v>#REF!</v>
      </c>
    </row>
    <row r="16" spans="1:13" s="7" customFormat="1" ht="12.75">
      <c r="A16" s="7" t="s">
        <v>8</v>
      </c>
      <c r="B16" s="7" t="e">
        <f>(B15-B14)/B14</f>
        <v>#REF!</v>
      </c>
      <c r="C16" s="7" t="e">
        <f>(C15-C14)/C14</f>
        <v>#REF!</v>
      </c>
      <c r="D16" s="7" t="e">
        <f aca="true" t="shared" si="0" ref="D16:M16">(D15-D14)/D14</f>
        <v>#REF!</v>
      </c>
      <c r="E16" s="7" t="e">
        <f t="shared" si="0"/>
        <v>#REF!</v>
      </c>
      <c r="F16" s="7" t="e">
        <f t="shared" si="0"/>
        <v>#REF!</v>
      </c>
      <c r="G16" s="7" t="e">
        <f t="shared" si="0"/>
        <v>#REF!</v>
      </c>
      <c r="H16" s="7" t="e">
        <f t="shared" si="0"/>
        <v>#REF!</v>
      </c>
      <c r="I16" s="7" t="e">
        <f t="shared" si="0"/>
        <v>#REF!</v>
      </c>
      <c r="J16" s="7" t="e">
        <f t="shared" si="0"/>
        <v>#REF!</v>
      </c>
      <c r="K16" s="7" t="e">
        <f t="shared" si="0"/>
        <v>#REF!</v>
      </c>
      <c r="L16" s="7" t="e">
        <f t="shared" si="0"/>
        <v>#REF!</v>
      </c>
      <c r="M16" s="7" t="e">
        <f t="shared" si="0"/>
        <v>#REF!</v>
      </c>
    </row>
    <row r="17" spans="1:13" s="3" customFormat="1" ht="12.75">
      <c r="A17" s="3" t="s">
        <v>9</v>
      </c>
      <c r="B17" s="8" t="e">
        <f>IF(B16&gt;=0,"Yes","No")</f>
        <v>#REF!</v>
      </c>
      <c r="C17" s="8" t="e">
        <f>IF(C16&gt;=0,"Yes","No")</f>
        <v>#REF!</v>
      </c>
      <c r="D17" s="8" t="e">
        <f aca="true" t="shared" si="1" ref="D17:M17">IF(D16&gt;=0,"Yes","No")</f>
        <v>#REF!</v>
      </c>
      <c r="E17" s="8" t="e">
        <f t="shared" si="1"/>
        <v>#REF!</v>
      </c>
      <c r="F17" s="8" t="e">
        <f t="shared" si="1"/>
        <v>#REF!</v>
      </c>
      <c r="G17" s="8" t="e">
        <f t="shared" si="1"/>
        <v>#REF!</v>
      </c>
      <c r="H17" s="8" t="e">
        <f t="shared" si="1"/>
        <v>#REF!</v>
      </c>
      <c r="I17" s="8" t="e">
        <f t="shared" si="1"/>
        <v>#REF!</v>
      </c>
      <c r="J17" s="8" t="e">
        <f t="shared" si="1"/>
        <v>#REF!</v>
      </c>
      <c r="K17" s="8" t="e">
        <f t="shared" si="1"/>
        <v>#REF!</v>
      </c>
      <c r="L17" s="8" t="e">
        <f t="shared" si="1"/>
        <v>#REF!</v>
      </c>
      <c r="M17" s="8" t="e">
        <f t="shared" si="1"/>
        <v>#REF!</v>
      </c>
    </row>
    <row r="18" s="3" customFormat="1" ht="6" customHeight="1"/>
    <row r="19" spans="1:13" s="3" customFormat="1" ht="12.75">
      <c r="A19" s="3" t="s">
        <v>27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3" t="e">
        <f>#REF!</f>
        <v>#REF!</v>
      </c>
      <c r="F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J19" s="3" t="e">
        <f>#REF!</f>
        <v>#REF!</v>
      </c>
      <c r="K19" s="3" t="e">
        <f>#REF!</f>
        <v>#REF!</v>
      </c>
      <c r="L19" s="3" t="e">
        <f>#REF!</f>
        <v>#REF!</v>
      </c>
      <c r="M19" s="3" t="e">
        <f>#REF!</f>
        <v>#REF!</v>
      </c>
    </row>
    <row r="20" spans="1:13" s="6" customFormat="1" ht="12.75">
      <c r="A20" s="6" t="s">
        <v>4</v>
      </c>
      <c r="B20" s="6" t="e">
        <f>(B11/100)*B19</f>
        <v>#REF!</v>
      </c>
      <c r="C20" s="6" t="e">
        <f>(C11/100)*C19</f>
        <v>#REF!</v>
      </c>
      <c r="D20" s="6" t="e">
        <f aca="true" t="shared" si="2" ref="D20:M20">(D11/100)*D19</f>
        <v>#REF!</v>
      </c>
      <c r="E20" s="6" t="e">
        <f t="shared" si="2"/>
        <v>#REF!</v>
      </c>
      <c r="F20" s="6" t="e">
        <f t="shared" si="2"/>
        <v>#REF!</v>
      </c>
      <c r="G20" s="6" t="e">
        <f t="shared" si="2"/>
        <v>#REF!</v>
      </c>
      <c r="H20" s="6" t="e">
        <f t="shared" si="2"/>
        <v>#REF!</v>
      </c>
      <c r="I20" s="6" t="e">
        <f t="shared" si="2"/>
        <v>#REF!</v>
      </c>
      <c r="J20" s="6" t="e">
        <f t="shared" si="2"/>
        <v>#REF!</v>
      </c>
      <c r="K20" s="6" t="e">
        <f t="shared" si="2"/>
        <v>#REF!</v>
      </c>
      <c r="L20" s="6" t="e">
        <f t="shared" si="2"/>
        <v>#REF!</v>
      </c>
      <c r="M20" s="6" t="e">
        <f t="shared" si="2"/>
        <v>#REF!</v>
      </c>
    </row>
    <row r="21" spans="1:13" s="6" customFormat="1" ht="12.75">
      <c r="A21" s="6" t="s">
        <v>5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</row>
    <row r="22" spans="1:13" s="7" customFormat="1" ht="12.75">
      <c r="A22" s="7" t="s">
        <v>8</v>
      </c>
      <c r="B22" s="7" t="e">
        <f>(B21-B20)/B20</f>
        <v>#REF!</v>
      </c>
      <c r="C22" s="7" t="e">
        <f>(C21-C20)/C20</f>
        <v>#REF!</v>
      </c>
      <c r="D22" s="7" t="e">
        <f aca="true" t="shared" si="3" ref="D22:M22">(D21-D20)/D20</f>
        <v>#REF!</v>
      </c>
      <c r="E22" s="7" t="e">
        <f t="shared" si="3"/>
        <v>#REF!</v>
      </c>
      <c r="F22" s="7" t="e">
        <f t="shared" si="3"/>
        <v>#REF!</v>
      </c>
      <c r="G22" s="7" t="e">
        <f t="shared" si="3"/>
        <v>#REF!</v>
      </c>
      <c r="H22" s="7" t="e">
        <f t="shared" si="3"/>
        <v>#REF!</v>
      </c>
      <c r="I22" s="7" t="e">
        <f t="shared" si="3"/>
        <v>#REF!</v>
      </c>
      <c r="J22" s="7" t="e">
        <f t="shared" si="3"/>
        <v>#REF!</v>
      </c>
      <c r="K22" s="7" t="e">
        <f t="shared" si="3"/>
        <v>#REF!</v>
      </c>
      <c r="L22" s="7" t="e">
        <f t="shared" si="3"/>
        <v>#REF!</v>
      </c>
      <c r="M22" s="7" t="e">
        <f t="shared" si="3"/>
        <v>#REF!</v>
      </c>
    </row>
    <row r="23" spans="1:13" s="3" customFormat="1" ht="12.75">
      <c r="A23" s="3" t="s">
        <v>9</v>
      </c>
      <c r="B23" s="8" t="e">
        <f>IF(B22&gt;=0,"Yes","No")</f>
        <v>#REF!</v>
      </c>
      <c r="C23" s="8" t="e">
        <f>IF(C22&gt;=0,"Yes","No")</f>
        <v>#REF!</v>
      </c>
      <c r="D23" s="8" t="e">
        <f aca="true" t="shared" si="4" ref="D23:M23">IF(D22&gt;=0,"Yes","No")</f>
        <v>#REF!</v>
      </c>
      <c r="E23" s="8" t="e">
        <f t="shared" si="4"/>
        <v>#REF!</v>
      </c>
      <c r="F23" s="8" t="e">
        <f t="shared" si="4"/>
        <v>#REF!</v>
      </c>
      <c r="G23" s="8" t="e">
        <f t="shared" si="4"/>
        <v>#REF!</v>
      </c>
      <c r="H23" s="8" t="e">
        <f t="shared" si="4"/>
        <v>#REF!</v>
      </c>
      <c r="I23" s="8" t="e">
        <f t="shared" si="4"/>
        <v>#REF!</v>
      </c>
      <c r="J23" s="8" t="e">
        <f t="shared" si="4"/>
        <v>#REF!</v>
      </c>
      <c r="K23" s="8" t="e">
        <f t="shared" si="4"/>
        <v>#REF!</v>
      </c>
      <c r="L23" s="8" t="e">
        <f t="shared" si="4"/>
        <v>#REF!</v>
      </c>
      <c r="M23" s="8" t="e">
        <f t="shared" si="4"/>
        <v>#REF!</v>
      </c>
    </row>
    <row r="24" s="3" customFormat="1" ht="6" customHeight="1"/>
    <row r="25" spans="1:13" s="6" customFormat="1" ht="12.75">
      <c r="A25" s="6" t="s">
        <v>6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  <c r="L25" s="6" t="e">
        <f>#REF!</f>
        <v>#REF!</v>
      </c>
      <c r="M25" s="6" t="e">
        <f>#REF!</f>
        <v>#REF!</v>
      </c>
    </row>
    <row r="26" spans="1:13" s="6" customFormat="1" ht="12.75">
      <c r="A26" s="6" t="s">
        <v>7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  <c r="L26" s="6" t="e">
        <f>#REF!</f>
        <v>#REF!</v>
      </c>
      <c r="M26" s="6" t="e">
        <f>#REF!</f>
        <v>#REF!</v>
      </c>
    </row>
    <row r="27" spans="1:13" s="7" customFormat="1" ht="12.75">
      <c r="A27" s="7" t="s">
        <v>8</v>
      </c>
      <c r="B27" s="7" t="e">
        <f>(B26-B25)/B25</f>
        <v>#REF!</v>
      </c>
      <c r="C27" s="7" t="e">
        <f>(C26-C25)/C25</f>
        <v>#REF!</v>
      </c>
      <c r="D27" s="7" t="e">
        <f aca="true" t="shared" si="5" ref="D27:M27">(D26-D25)/D25</f>
        <v>#REF!</v>
      </c>
      <c r="E27" s="7" t="e">
        <f t="shared" si="5"/>
        <v>#REF!</v>
      </c>
      <c r="F27" s="7" t="e">
        <f t="shared" si="5"/>
        <v>#REF!</v>
      </c>
      <c r="G27" s="7" t="e">
        <f t="shared" si="5"/>
        <v>#REF!</v>
      </c>
      <c r="H27" s="7" t="e">
        <f t="shared" si="5"/>
        <v>#REF!</v>
      </c>
      <c r="I27" s="7" t="e">
        <f t="shared" si="5"/>
        <v>#REF!</v>
      </c>
      <c r="J27" s="7" t="e">
        <f t="shared" si="5"/>
        <v>#REF!</v>
      </c>
      <c r="K27" s="7" t="e">
        <f t="shared" si="5"/>
        <v>#REF!</v>
      </c>
      <c r="L27" s="7" t="e">
        <f t="shared" si="5"/>
        <v>#REF!</v>
      </c>
      <c r="M27" s="7" t="e">
        <f t="shared" si="5"/>
        <v>#REF!</v>
      </c>
    </row>
    <row r="28" spans="1:13" s="3" customFormat="1" ht="12.75">
      <c r="A28" s="3" t="s">
        <v>9</v>
      </c>
      <c r="B28" s="8" t="e">
        <f>IF(B27&gt;=0,"Yes","No")</f>
        <v>#REF!</v>
      </c>
      <c r="C28" s="8" t="e">
        <f>IF(C27&gt;=0,"Yes","No")</f>
        <v>#REF!</v>
      </c>
      <c r="D28" s="8" t="e">
        <f aca="true" t="shared" si="6" ref="D28:M28">IF(D27&gt;=0,"Yes","No")</f>
        <v>#REF!</v>
      </c>
      <c r="E28" s="8" t="e">
        <f t="shared" si="6"/>
        <v>#REF!</v>
      </c>
      <c r="F28" s="8" t="e">
        <f t="shared" si="6"/>
        <v>#REF!</v>
      </c>
      <c r="G28" s="8" t="e">
        <f t="shared" si="6"/>
        <v>#REF!</v>
      </c>
      <c r="H28" s="8" t="e">
        <f t="shared" si="6"/>
        <v>#REF!</v>
      </c>
      <c r="I28" s="8" t="e">
        <f t="shared" si="6"/>
        <v>#REF!</v>
      </c>
      <c r="J28" s="8" t="e">
        <f t="shared" si="6"/>
        <v>#REF!</v>
      </c>
      <c r="K28" s="8" t="e">
        <f t="shared" si="6"/>
        <v>#REF!</v>
      </c>
      <c r="L28" s="8" t="e">
        <f t="shared" si="6"/>
        <v>#REF!</v>
      </c>
      <c r="M28" s="8" t="e">
        <f t="shared" si="6"/>
        <v>#REF!</v>
      </c>
    </row>
    <row r="29" s="3" customFormat="1" ht="6" customHeight="1"/>
    <row r="30" spans="1:13" s="6" customFormat="1" ht="12.75">
      <c r="A30" s="6" t="s">
        <v>28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6" t="e">
        <f>#REF!</f>
        <v>#REF!</v>
      </c>
      <c r="K30" s="6" t="e">
        <f>#REF!</f>
        <v>#REF!</v>
      </c>
      <c r="L30" s="6" t="e">
        <f>#REF!</f>
        <v>#REF!</v>
      </c>
      <c r="M30" s="6" t="e">
        <f>#REF!</f>
        <v>#REF!</v>
      </c>
    </row>
    <row r="31" spans="1:13" s="6" customFormat="1" ht="12.75">
      <c r="A31" s="6" t="s">
        <v>29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 t="e">
        <f>#REF!</f>
        <v>#REF!</v>
      </c>
      <c r="F31" s="6" t="e">
        <f>#REF!</f>
        <v>#REF!</v>
      </c>
      <c r="G31" s="6" t="e">
        <f>#REF!</f>
        <v>#REF!</v>
      </c>
      <c r="H31" s="6" t="e">
        <f>#REF!</f>
        <v>#REF!</v>
      </c>
      <c r="I31" s="6" t="e">
        <f>#REF!</f>
        <v>#REF!</v>
      </c>
      <c r="J31" s="6" t="e">
        <f>#REF!</f>
        <v>#REF!</v>
      </c>
      <c r="K31" s="6" t="e">
        <f>#REF!</f>
        <v>#REF!</v>
      </c>
      <c r="L31" s="6" t="e">
        <f>#REF!</f>
        <v>#REF!</v>
      </c>
      <c r="M31" s="6" t="e">
        <f>#REF!</f>
        <v>#REF!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3" s="7" customFormat="1" ht="12.75">
      <c r="A36" s="7" t="s">
        <v>12</v>
      </c>
      <c r="B36" s="7" t="e">
        <f>B31/B30</f>
        <v>#REF!</v>
      </c>
      <c r="C36" s="7" t="e">
        <f>C31/C30</f>
        <v>#REF!</v>
      </c>
      <c r="D36" s="7" t="e">
        <f aca="true" t="shared" si="7" ref="D36:M36">D31/D30</f>
        <v>#REF!</v>
      </c>
      <c r="E36" s="7" t="e">
        <f t="shared" si="7"/>
        <v>#REF!</v>
      </c>
      <c r="F36" s="7" t="e">
        <f t="shared" si="7"/>
        <v>#REF!</v>
      </c>
      <c r="G36" s="7" t="e">
        <f t="shared" si="7"/>
        <v>#REF!</v>
      </c>
      <c r="H36" s="7" t="e">
        <f t="shared" si="7"/>
        <v>#REF!</v>
      </c>
      <c r="I36" s="7" t="e">
        <f t="shared" si="7"/>
        <v>#REF!</v>
      </c>
      <c r="J36" s="7" t="e">
        <f t="shared" si="7"/>
        <v>#REF!</v>
      </c>
      <c r="K36" s="7" t="e">
        <f t="shared" si="7"/>
        <v>#REF!</v>
      </c>
      <c r="L36" s="7" t="e">
        <f t="shared" si="7"/>
        <v>#REF!</v>
      </c>
      <c r="M36" s="7" t="e">
        <f t="shared" si="7"/>
        <v>#REF!</v>
      </c>
    </row>
    <row r="37" spans="1:13" s="7" customFormat="1" ht="12.75">
      <c r="A37" s="7" t="s">
        <v>8</v>
      </c>
      <c r="B37" s="7" t="e">
        <f>B36/0.9-1</f>
        <v>#REF!</v>
      </c>
      <c r="C37" s="7" t="e">
        <f>C36/0.9-1</f>
        <v>#REF!</v>
      </c>
      <c r="D37" s="7" t="e">
        <f aca="true" t="shared" si="8" ref="D37:M37">D36/0.9-1</f>
        <v>#REF!</v>
      </c>
      <c r="E37" s="7" t="e">
        <f t="shared" si="8"/>
        <v>#REF!</v>
      </c>
      <c r="F37" s="7" t="e">
        <f t="shared" si="8"/>
        <v>#REF!</v>
      </c>
      <c r="G37" s="7" t="e">
        <f t="shared" si="8"/>
        <v>#REF!</v>
      </c>
      <c r="H37" s="7" t="e">
        <f t="shared" si="8"/>
        <v>#REF!</v>
      </c>
      <c r="I37" s="7" t="e">
        <f t="shared" si="8"/>
        <v>#REF!</v>
      </c>
      <c r="J37" s="7" t="e">
        <f t="shared" si="8"/>
        <v>#REF!</v>
      </c>
      <c r="K37" s="7" t="e">
        <f t="shared" si="8"/>
        <v>#REF!</v>
      </c>
      <c r="L37" s="7" t="e">
        <f t="shared" si="8"/>
        <v>#REF!</v>
      </c>
      <c r="M37" s="7" t="e">
        <f t="shared" si="8"/>
        <v>#REF!</v>
      </c>
    </row>
    <row r="38" spans="1:13" s="3" customFormat="1" ht="12.75">
      <c r="A38" s="3" t="s">
        <v>9</v>
      </c>
      <c r="B38" s="8" t="e">
        <f>IF(B27&gt;=0,"Yes","No")</f>
        <v>#REF!</v>
      </c>
      <c r="C38" s="8" t="e">
        <f>IF(C27&gt;=0,"Yes","No")</f>
        <v>#REF!</v>
      </c>
      <c r="D38" s="8" t="e">
        <f aca="true" t="shared" si="9" ref="D38:M38">IF(D27&gt;=0,"Yes","No")</f>
        <v>#REF!</v>
      </c>
      <c r="E38" s="8" t="e">
        <f t="shared" si="9"/>
        <v>#REF!</v>
      </c>
      <c r="F38" s="8" t="e">
        <f t="shared" si="9"/>
        <v>#REF!</v>
      </c>
      <c r="G38" s="8" t="e">
        <f t="shared" si="9"/>
        <v>#REF!</v>
      </c>
      <c r="H38" s="8" t="e">
        <f t="shared" si="9"/>
        <v>#REF!</v>
      </c>
      <c r="I38" s="8" t="e">
        <f t="shared" si="9"/>
        <v>#REF!</v>
      </c>
      <c r="J38" s="8" t="e">
        <f t="shared" si="9"/>
        <v>#REF!</v>
      </c>
      <c r="K38" s="8" t="e">
        <f t="shared" si="9"/>
        <v>#REF!</v>
      </c>
      <c r="L38" s="8" t="e">
        <f t="shared" si="9"/>
        <v>#REF!</v>
      </c>
      <c r="M38" s="8" t="e">
        <f t="shared" si="9"/>
        <v>#REF!</v>
      </c>
    </row>
    <row r="39" s="3" customFormat="1" ht="6" customHeight="1"/>
    <row r="40" spans="1:13" s="7" customFormat="1" ht="12.75">
      <c r="A40" s="7" t="s">
        <v>13</v>
      </c>
      <c r="B40" s="7" t="e">
        <f>(B31*2)/B20</f>
        <v>#REF!</v>
      </c>
      <c r="C40" s="7" t="e">
        <f>(C31*2)/C20</f>
        <v>#REF!</v>
      </c>
      <c r="D40" s="7" t="e">
        <f aca="true" t="shared" si="10" ref="D40:M40">(D31*2)/D20</f>
        <v>#REF!</v>
      </c>
      <c r="E40" s="7" t="e">
        <f t="shared" si="10"/>
        <v>#REF!</v>
      </c>
      <c r="F40" s="7" t="e">
        <f t="shared" si="10"/>
        <v>#REF!</v>
      </c>
      <c r="G40" s="7" t="e">
        <f t="shared" si="10"/>
        <v>#REF!</v>
      </c>
      <c r="H40" s="7" t="e">
        <f t="shared" si="10"/>
        <v>#REF!</v>
      </c>
      <c r="I40" s="7" t="e">
        <f t="shared" si="10"/>
        <v>#REF!</v>
      </c>
      <c r="J40" s="7" t="e">
        <f t="shared" si="10"/>
        <v>#REF!</v>
      </c>
      <c r="K40" s="7" t="e">
        <f t="shared" si="10"/>
        <v>#REF!</v>
      </c>
      <c r="L40" s="7" t="e">
        <f t="shared" si="10"/>
        <v>#REF!</v>
      </c>
      <c r="M40" s="7" t="e">
        <f t="shared" si="10"/>
        <v>#REF!</v>
      </c>
    </row>
    <row r="41" spans="1:13" s="7" customFormat="1" ht="12.75">
      <c r="A41" s="7" t="s">
        <v>8</v>
      </c>
      <c r="B41" s="7" t="e">
        <f>B40/0.95-1</f>
        <v>#REF!</v>
      </c>
      <c r="C41" s="7" t="e">
        <f>C40/0.95-1</f>
        <v>#REF!</v>
      </c>
      <c r="D41" s="7" t="e">
        <f aca="true" t="shared" si="11" ref="D41:M41">D40/0.95-1</f>
        <v>#REF!</v>
      </c>
      <c r="E41" s="7" t="e">
        <f t="shared" si="11"/>
        <v>#REF!</v>
      </c>
      <c r="F41" s="7" t="e">
        <f t="shared" si="11"/>
        <v>#REF!</v>
      </c>
      <c r="G41" s="7" t="e">
        <f t="shared" si="11"/>
        <v>#REF!</v>
      </c>
      <c r="H41" s="7" t="e">
        <f t="shared" si="11"/>
        <v>#REF!</v>
      </c>
      <c r="I41" s="7" t="e">
        <f t="shared" si="11"/>
        <v>#REF!</v>
      </c>
      <c r="J41" s="7" t="e">
        <f t="shared" si="11"/>
        <v>#REF!</v>
      </c>
      <c r="K41" s="7" t="e">
        <f t="shared" si="11"/>
        <v>#REF!</v>
      </c>
      <c r="L41" s="7" t="e">
        <f t="shared" si="11"/>
        <v>#REF!</v>
      </c>
      <c r="M41" s="7" t="e">
        <f t="shared" si="11"/>
        <v>#REF!</v>
      </c>
    </row>
    <row r="42" spans="1:13" s="3" customFormat="1" ht="12.75">
      <c r="A42" s="3" t="s">
        <v>9</v>
      </c>
      <c r="B42" s="8" t="e">
        <f>IF(B31&gt;=0,"Yes","No")</f>
        <v>#REF!</v>
      </c>
      <c r="C42" s="8" t="e">
        <f>IF(C31&gt;=0,"Yes","No")</f>
        <v>#REF!</v>
      </c>
      <c r="D42" s="8" t="e">
        <f aca="true" t="shared" si="12" ref="D42:M42">IF(D31&gt;=0,"Yes","No")</f>
        <v>#REF!</v>
      </c>
      <c r="E42" s="8" t="e">
        <f t="shared" si="12"/>
        <v>#REF!</v>
      </c>
      <c r="F42" s="8" t="e">
        <f t="shared" si="12"/>
        <v>#REF!</v>
      </c>
      <c r="G42" s="8" t="e">
        <f t="shared" si="12"/>
        <v>#REF!</v>
      </c>
      <c r="H42" s="8" t="e">
        <f t="shared" si="12"/>
        <v>#REF!</v>
      </c>
      <c r="I42" s="8" t="e">
        <f t="shared" si="12"/>
        <v>#REF!</v>
      </c>
      <c r="J42" s="8" t="e">
        <f t="shared" si="12"/>
        <v>#REF!</v>
      </c>
      <c r="K42" s="8" t="e">
        <f t="shared" si="12"/>
        <v>#REF!</v>
      </c>
      <c r="L42" s="8" t="e">
        <f t="shared" si="12"/>
        <v>#REF!</v>
      </c>
      <c r="M42" s="8" t="e">
        <f t="shared" si="12"/>
        <v>#REF!</v>
      </c>
    </row>
    <row r="44" spans="1:13" s="9" customFormat="1" ht="12.75">
      <c r="A44" s="9" t="s">
        <v>30</v>
      </c>
      <c r="B44" s="9" t="e">
        <f>#REF!</f>
        <v>#REF!</v>
      </c>
      <c r="C44" s="9" t="e">
        <f>#REF!</f>
        <v>#REF!</v>
      </c>
      <c r="D44" s="9" t="e">
        <f>#REF!</f>
        <v>#REF!</v>
      </c>
      <c r="E44" s="9" t="e">
        <f>#REF!</f>
        <v>#REF!</v>
      </c>
      <c r="F44" s="9" t="e">
        <f>#REF!</f>
        <v>#REF!</v>
      </c>
      <c r="G44" s="9" t="e">
        <f>#REF!</f>
        <v>#REF!</v>
      </c>
      <c r="H44" s="9" t="e">
        <f>#REF!</f>
        <v>#REF!</v>
      </c>
      <c r="I44" s="9" t="e">
        <f>#REF!</f>
        <v>#REF!</v>
      </c>
      <c r="J44" s="9" t="e">
        <f>#REF!</f>
        <v>#REF!</v>
      </c>
      <c r="K44" s="9" t="e">
        <f>#REF!</f>
        <v>#REF!</v>
      </c>
      <c r="L44" s="9" t="e">
        <f>#REF!</f>
        <v>#REF!</v>
      </c>
      <c r="M44" s="9" t="e">
        <f>#REF!</f>
        <v>#REF!</v>
      </c>
    </row>
    <row r="45" spans="1:13" s="9" customFormat="1" ht="12.75">
      <c r="A45" s="9" t="s">
        <v>31</v>
      </c>
      <c r="B45" s="6" t="e">
        <f>B11/B44</f>
        <v>#REF!</v>
      </c>
      <c r="C45" s="6" t="e">
        <f>C11/C44</f>
        <v>#REF!</v>
      </c>
      <c r="D45" s="6" t="e">
        <f aca="true" t="shared" si="13" ref="D45:M45">D11/D44</f>
        <v>#REF!</v>
      </c>
      <c r="E45" s="6" t="e">
        <f t="shared" si="13"/>
        <v>#REF!</v>
      </c>
      <c r="F45" s="6" t="e">
        <f t="shared" si="13"/>
        <v>#REF!</v>
      </c>
      <c r="G45" s="6" t="e">
        <f t="shared" si="13"/>
        <v>#REF!</v>
      </c>
      <c r="H45" s="6" t="e">
        <f t="shared" si="13"/>
        <v>#REF!</v>
      </c>
      <c r="I45" s="6" t="e">
        <f t="shared" si="13"/>
        <v>#REF!</v>
      </c>
      <c r="J45" s="6" t="e">
        <f t="shared" si="13"/>
        <v>#REF!</v>
      </c>
      <c r="K45" s="6" t="e">
        <f t="shared" si="13"/>
        <v>#REF!</v>
      </c>
      <c r="L45" s="6" t="e">
        <f t="shared" si="13"/>
        <v>#REF!</v>
      </c>
      <c r="M45" s="6" t="e">
        <f t="shared" si="13"/>
        <v>#REF!</v>
      </c>
    </row>
    <row r="46" spans="1:13" s="9" customFormat="1" ht="12.75">
      <c r="A46" s="9" t="s">
        <v>32</v>
      </c>
      <c r="B46" s="6" t="e">
        <f>B15/B44</f>
        <v>#REF!</v>
      </c>
      <c r="C46" s="6" t="e">
        <f>C15/C44</f>
        <v>#REF!</v>
      </c>
      <c r="D46" s="6" t="e">
        <f aca="true" t="shared" si="14" ref="D46:M46">D15/D44</f>
        <v>#REF!</v>
      </c>
      <c r="E46" s="6" t="e">
        <f t="shared" si="14"/>
        <v>#REF!</v>
      </c>
      <c r="F46" s="6" t="e">
        <f t="shared" si="14"/>
        <v>#REF!</v>
      </c>
      <c r="G46" s="6" t="e">
        <f t="shared" si="14"/>
        <v>#REF!</v>
      </c>
      <c r="H46" s="6" t="e">
        <f t="shared" si="14"/>
        <v>#REF!</v>
      </c>
      <c r="I46" s="6" t="e">
        <f t="shared" si="14"/>
        <v>#REF!</v>
      </c>
      <c r="J46" s="6" t="e">
        <f t="shared" si="14"/>
        <v>#REF!</v>
      </c>
      <c r="K46" s="6" t="e">
        <f t="shared" si="14"/>
        <v>#REF!</v>
      </c>
      <c r="L46" s="6" t="e">
        <f t="shared" si="14"/>
        <v>#REF!</v>
      </c>
      <c r="M46" s="6" t="e">
        <f t="shared" si="14"/>
        <v>#REF!</v>
      </c>
    </row>
    <row r="47" spans="1:13" s="9" customFormat="1" ht="12.75">
      <c r="A47" s="9" t="s">
        <v>33</v>
      </c>
      <c r="B47" s="6" t="e">
        <f>B21/B44</f>
        <v>#REF!</v>
      </c>
      <c r="C47" s="6" t="e">
        <f>C21/C44</f>
        <v>#REF!</v>
      </c>
      <c r="D47" s="6" t="e">
        <f aca="true" t="shared" si="15" ref="D47:M47">D21/D44</f>
        <v>#REF!</v>
      </c>
      <c r="E47" s="6" t="e">
        <f t="shared" si="15"/>
        <v>#REF!</v>
      </c>
      <c r="F47" s="6" t="e">
        <f t="shared" si="15"/>
        <v>#REF!</v>
      </c>
      <c r="G47" s="6" t="e">
        <f t="shared" si="15"/>
        <v>#REF!</v>
      </c>
      <c r="H47" s="6" t="e">
        <f t="shared" si="15"/>
        <v>#REF!</v>
      </c>
      <c r="I47" s="6" t="e">
        <f t="shared" si="15"/>
        <v>#REF!</v>
      </c>
      <c r="J47" s="6" t="e">
        <f t="shared" si="15"/>
        <v>#REF!</v>
      </c>
      <c r="K47" s="6" t="e">
        <f t="shared" si="15"/>
        <v>#REF!</v>
      </c>
      <c r="L47" s="6" t="e">
        <f t="shared" si="15"/>
        <v>#REF!</v>
      </c>
      <c r="M47" s="6" t="e">
        <f t="shared" si="15"/>
        <v>#REF!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fitToHeight="1" fitToWidth="1" horizontalDpi="600" verticalDpi="600" orientation="landscape" paperSize="9" scale="57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7"/>
  <sheetViews>
    <sheetView zoomScale="75" zoomScaleNormal="75" zoomScalePageLayoutView="0" workbookViewId="0" topLeftCell="A1">
      <selection activeCell="F2" sqref="F2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6" ht="12.75"/>
    <row r="7" s="3" customFormat="1" ht="12.75"/>
    <row r="8" s="3" customFormat="1" ht="12.75">
      <c r="A8" s="3" t="s">
        <v>25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6">
        <v>96000000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/>
    <row r="13" spans="1:13" s="3" customFormat="1" ht="12.75">
      <c r="A13" s="3" t="s">
        <v>26</v>
      </c>
      <c r="B13" s="3">
        <v>8.7071</v>
      </c>
      <c r="C13" s="3">
        <v>8.7071</v>
      </c>
      <c r="D13" s="3">
        <v>8.7071</v>
      </c>
      <c r="E13" s="3">
        <v>8.7071</v>
      </c>
      <c r="F13" s="3">
        <v>8.7071</v>
      </c>
      <c r="G13" s="3">
        <v>8.7071</v>
      </c>
      <c r="H13" s="3">
        <v>8.7071</v>
      </c>
      <c r="I13" s="3">
        <v>10.0132</v>
      </c>
      <c r="J13" s="3">
        <v>8.7071</v>
      </c>
      <c r="K13" s="3">
        <v>8.7071</v>
      </c>
      <c r="L13" s="3">
        <v>8.7071</v>
      </c>
      <c r="M13" s="3">
        <v>8.7071</v>
      </c>
    </row>
    <row r="14" spans="1:13" s="6" customFormat="1" ht="12.75">
      <c r="A14" s="6" t="s">
        <v>2</v>
      </c>
      <c r="B14" s="6">
        <f>B11/100*B13</f>
        <v>4440621</v>
      </c>
      <c r="C14" s="6">
        <f>C11/100*C13</f>
        <v>383112.4</v>
      </c>
      <c r="D14" s="6">
        <f>D11/100*D13</f>
        <v>1950390.4000000001</v>
      </c>
      <c r="E14" s="6">
        <f aca="true" t="shared" si="0" ref="E14:M14">E11/100*E13</f>
        <v>1732712.9000000001</v>
      </c>
      <c r="F14" s="6">
        <f t="shared" si="0"/>
        <v>8358816.000000001</v>
      </c>
      <c r="G14" s="6">
        <f t="shared" si="0"/>
        <v>713982.2000000001</v>
      </c>
      <c r="H14" s="6">
        <f t="shared" si="0"/>
        <v>3482840</v>
      </c>
      <c r="I14" s="6">
        <f t="shared" si="0"/>
        <v>440580.8</v>
      </c>
      <c r="J14" s="6">
        <f t="shared" si="0"/>
        <v>1314772.1</v>
      </c>
      <c r="K14" s="6">
        <f t="shared" si="0"/>
        <v>1985218.8</v>
      </c>
      <c r="L14" s="6">
        <f t="shared" si="0"/>
        <v>2934292.7</v>
      </c>
      <c r="M14" s="6">
        <f t="shared" si="0"/>
        <v>1001316.5</v>
      </c>
    </row>
    <row r="15" spans="1:13" s="6" customFormat="1" ht="12.75">
      <c r="A15" s="6" t="s">
        <v>3</v>
      </c>
      <c r="B15" s="6">
        <v>4739505</v>
      </c>
      <c r="C15" s="6">
        <v>467148</v>
      </c>
      <c r="D15" s="6">
        <v>2089577</v>
      </c>
      <c r="E15" s="6">
        <v>2194319</v>
      </c>
      <c r="F15" s="6">
        <v>9918965</v>
      </c>
      <c r="G15" s="6">
        <v>863020</v>
      </c>
      <c r="H15" s="6">
        <v>4706947</v>
      </c>
      <c r="I15" s="6">
        <v>501322</v>
      </c>
      <c r="J15" s="6">
        <v>1501304</v>
      </c>
      <c r="K15" s="6">
        <v>2267177</v>
      </c>
      <c r="L15" s="6">
        <v>3453510</v>
      </c>
      <c r="M15" s="6">
        <v>1197050</v>
      </c>
    </row>
    <row r="16" spans="1:13" s="7" customFormat="1" ht="12.75">
      <c r="A16" s="7" t="s">
        <v>8</v>
      </c>
      <c r="B16" s="7">
        <f>(B15-B14)/B14</f>
        <v>0.06730680235939973</v>
      </c>
      <c r="C16" s="7">
        <f>(C15-C14)/C14</f>
        <v>0.2193497260856082</v>
      </c>
      <c r="D16" s="7">
        <f>(D15-D14)/D14</f>
        <v>0.07136345625983385</v>
      </c>
      <c r="E16" s="7">
        <f aca="true" t="shared" si="1" ref="E16:M16">(E15-E14)/E14</f>
        <v>0.26640656972081167</v>
      </c>
      <c r="F16" s="7">
        <f t="shared" si="1"/>
        <v>0.18664712801430236</v>
      </c>
      <c r="G16" s="7">
        <f t="shared" si="1"/>
        <v>0.208741618488528</v>
      </c>
      <c r="H16" s="7">
        <f t="shared" si="1"/>
        <v>0.3514680548058481</v>
      </c>
      <c r="I16" s="7">
        <f t="shared" si="1"/>
        <v>0.137866198436246</v>
      </c>
      <c r="J16" s="7">
        <f t="shared" si="1"/>
        <v>0.14187394149906277</v>
      </c>
      <c r="K16" s="7">
        <f t="shared" si="1"/>
        <v>0.1420287778858431</v>
      </c>
      <c r="L16" s="7">
        <f t="shared" si="1"/>
        <v>0.1769480256690138</v>
      </c>
      <c r="M16" s="7">
        <f t="shared" si="1"/>
        <v>0.1954761556410985</v>
      </c>
    </row>
    <row r="17" spans="1:13" s="3" customFormat="1" ht="12.75">
      <c r="A17" s="3" t="s">
        <v>9</v>
      </c>
      <c r="B17" s="8" t="str">
        <f>IF(B16&gt;=0,"Yes","No")</f>
        <v>Yes</v>
      </c>
      <c r="C17" s="8" t="str">
        <f>IF(C16&gt;=0,"Yes","No")</f>
        <v>Yes</v>
      </c>
      <c r="D17" s="8" t="str">
        <f>IF(D16&gt;=0,"Yes","No")</f>
        <v>Yes</v>
      </c>
      <c r="E17" s="8" t="str">
        <f aca="true" t="shared" si="2" ref="E17:M17">IF(E16&gt;=0,"Yes","No")</f>
        <v>Yes</v>
      </c>
      <c r="F17" s="8" t="str">
        <f t="shared" si="2"/>
        <v>Yes</v>
      </c>
      <c r="G17" s="8" t="str">
        <f t="shared" si="2"/>
        <v>Yes</v>
      </c>
      <c r="H17" s="8" t="str">
        <f t="shared" si="2"/>
        <v>Yes</v>
      </c>
      <c r="I17" s="8" t="str">
        <f t="shared" si="2"/>
        <v>Yes</v>
      </c>
      <c r="J17" s="8" t="str">
        <f t="shared" si="2"/>
        <v>Yes</v>
      </c>
      <c r="K17" s="8" t="str">
        <f t="shared" si="2"/>
        <v>Yes</v>
      </c>
      <c r="L17" s="8" t="str">
        <f t="shared" si="2"/>
        <v>Yes</v>
      </c>
      <c r="M17" s="8" t="str">
        <f t="shared" si="2"/>
        <v>Yes</v>
      </c>
    </row>
    <row r="18" s="3" customFormat="1" ht="6" customHeight="1"/>
    <row r="19" spans="1:13" s="3" customFormat="1" ht="12.75">
      <c r="A19" s="3" t="s">
        <v>27</v>
      </c>
      <c r="B19" s="3">
        <v>10.7096</v>
      </c>
      <c r="C19" s="3">
        <v>10.7096</v>
      </c>
      <c r="D19" s="3">
        <v>10.7096</v>
      </c>
      <c r="E19" s="3">
        <v>10.7096</v>
      </c>
      <c r="F19" s="3">
        <v>10.7096</v>
      </c>
      <c r="G19" s="3">
        <v>10.7096</v>
      </c>
      <c r="H19" s="3">
        <v>10.7096</v>
      </c>
      <c r="I19" s="3">
        <v>12.0971</v>
      </c>
      <c r="J19" s="3">
        <v>10.7096</v>
      </c>
      <c r="K19" s="3">
        <v>10.7096</v>
      </c>
      <c r="L19" s="3">
        <v>10.7096</v>
      </c>
      <c r="M19" s="3">
        <v>10.7096</v>
      </c>
    </row>
    <row r="20" spans="1:13" s="6" customFormat="1" ht="12.75">
      <c r="A20" s="6" t="s">
        <v>4</v>
      </c>
      <c r="B20" s="6">
        <f>(B11/100)*B19</f>
        <v>5461896</v>
      </c>
      <c r="C20" s="6">
        <f>(C11/100)*C19</f>
        <v>471222.4</v>
      </c>
      <c r="D20" s="6">
        <f>(D11/100)*D19</f>
        <v>2398950.4</v>
      </c>
      <c r="E20" s="6">
        <f aca="true" t="shared" si="3" ref="E20:M20">(E11/100)*E19</f>
        <v>2131210.4</v>
      </c>
      <c r="F20" s="6">
        <f t="shared" si="3"/>
        <v>10281216</v>
      </c>
      <c r="G20" s="6">
        <f t="shared" si="3"/>
        <v>878187.2</v>
      </c>
      <c r="H20" s="6">
        <f t="shared" si="3"/>
        <v>4283840</v>
      </c>
      <c r="I20" s="6">
        <f t="shared" si="3"/>
        <v>532272.4</v>
      </c>
      <c r="J20" s="6">
        <f t="shared" si="3"/>
        <v>1617149.6</v>
      </c>
      <c r="K20" s="6">
        <f t="shared" si="3"/>
        <v>2441788.8</v>
      </c>
      <c r="L20" s="6">
        <f t="shared" si="3"/>
        <v>3609135.2</v>
      </c>
      <c r="M20" s="6">
        <f t="shared" si="3"/>
        <v>1231604</v>
      </c>
    </row>
    <row r="21" spans="1:13" s="6" customFormat="1" ht="12.75">
      <c r="A21" s="6" t="s">
        <v>5</v>
      </c>
      <c r="B21" s="6">
        <v>6536632</v>
      </c>
      <c r="C21" s="6">
        <v>545255</v>
      </c>
      <c r="D21" s="6">
        <v>2616873</v>
      </c>
      <c r="E21" s="6">
        <v>2829116</v>
      </c>
      <c r="F21" s="6">
        <v>12227500</v>
      </c>
      <c r="G21" s="6">
        <v>983204</v>
      </c>
      <c r="H21" s="6">
        <v>7490314</v>
      </c>
      <c r="I21" s="6">
        <v>569047</v>
      </c>
      <c r="J21" s="6">
        <v>2020617</v>
      </c>
      <c r="K21" s="6">
        <v>2782662</v>
      </c>
      <c r="L21" s="6">
        <v>3954545</v>
      </c>
      <c r="M21" s="6">
        <v>1364735</v>
      </c>
    </row>
    <row r="22" spans="1:13" s="7" customFormat="1" ht="12.75">
      <c r="A22" s="7" t="s">
        <v>8</v>
      </c>
      <c r="B22" s="7">
        <f>(B21-B20)/B20</f>
        <v>0.19676976639613789</v>
      </c>
      <c r="C22" s="7">
        <f>(C21-C20)/C20</f>
        <v>0.15710755685638028</v>
      </c>
      <c r="D22" s="7">
        <f>(D21-D20)/D20</f>
        <v>0.09084081104803171</v>
      </c>
      <c r="E22" s="7">
        <f aca="true" t="shared" si="4" ref="E22:M22">(E21-E20)/E20</f>
        <v>0.3274691227107376</v>
      </c>
      <c r="F22" s="7">
        <f t="shared" si="4"/>
        <v>0.18930484487438062</v>
      </c>
      <c r="G22" s="7">
        <f t="shared" si="4"/>
        <v>0.11958361497411947</v>
      </c>
      <c r="H22" s="7">
        <f t="shared" si="4"/>
        <v>0.7485046126839471</v>
      </c>
      <c r="I22" s="7">
        <f t="shared" si="4"/>
        <v>0.06908981190833861</v>
      </c>
      <c r="J22" s="7">
        <f t="shared" si="4"/>
        <v>0.2494929349764548</v>
      </c>
      <c r="K22" s="7">
        <f t="shared" si="4"/>
        <v>0.13959978848293522</v>
      </c>
      <c r="L22" s="7">
        <f t="shared" si="4"/>
        <v>0.09570431165892589</v>
      </c>
      <c r="M22" s="7">
        <f t="shared" si="4"/>
        <v>0.10809562164461954</v>
      </c>
    </row>
    <row r="23" spans="1:13" s="3" customFormat="1" ht="12.75">
      <c r="A23" s="3" t="s">
        <v>9</v>
      </c>
      <c r="B23" s="8" t="str">
        <f>IF(B22&gt;=0,"Yes","No")</f>
        <v>Yes</v>
      </c>
      <c r="C23" s="8" t="str">
        <f>IF(C22&gt;=0,"Yes","No")</f>
        <v>Yes</v>
      </c>
      <c r="D23" s="8" t="str">
        <f>IF(D22&gt;=0,"Yes","No")</f>
        <v>Yes</v>
      </c>
      <c r="E23" s="8" t="str">
        <f aca="true" t="shared" si="5" ref="E23:M23">IF(E22&gt;=0,"Yes","No")</f>
        <v>Yes</v>
      </c>
      <c r="F23" s="8" t="str">
        <f t="shared" si="5"/>
        <v>Yes</v>
      </c>
      <c r="G23" s="8" t="str">
        <f t="shared" si="5"/>
        <v>Yes</v>
      </c>
      <c r="H23" s="8" t="str">
        <f t="shared" si="5"/>
        <v>Yes</v>
      </c>
      <c r="I23" s="8" t="str">
        <f t="shared" si="5"/>
        <v>Yes</v>
      </c>
      <c r="J23" s="8" t="str">
        <f t="shared" si="5"/>
        <v>Yes</v>
      </c>
      <c r="K23" s="8" t="str">
        <f t="shared" si="5"/>
        <v>Yes</v>
      </c>
      <c r="L23" s="8" t="str">
        <f t="shared" si="5"/>
        <v>Yes</v>
      </c>
      <c r="M23" s="8" t="str">
        <f t="shared" si="5"/>
        <v>Yes</v>
      </c>
    </row>
    <row r="24" s="3" customFormat="1" ht="6" customHeight="1"/>
    <row r="25" spans="1:13" s="6" customFormat="1" ht="12.75">
      <c r="A25" s="6" t="s">
        <v>6</v>
      </c>
      <c r="B25" s="6">
        <v>4453488</v>
      </c>
      <c r="C25" s="6">
        <v>378290</v>
      </c>
      <c r="D25" s="6">
        <v>1961177</v>
      </c>
      <c r="E25" s="6">
        <v>1744470</v>
      </c>
      <c r="F25" s="6">
        <v>8386560</v>
      </c>
      <c r="G25" s="6">
        <v>741042</v>
      </c>
      <c r="H25" s="6">
        <v>2805141</v>
      </c>
      <c r="I25" s="6">
        <v>378290</v>
      </c>
      <c r="J25" s="6">
        <v>1367936</v>
      </c>
      <c r="K25" s="6">
        <v>1998688</v>
      </c>
      <c r="L25" s="6">
        <v>2954215</v>
      </c>
      <c r="M25" s="6">
        <v>1008113</v>
      </c>
    </row>
    <row r="26" spans="1:13" s="6" customFormat="1" ht="12.75">
      <c r="A26" s="6" t="s">
        <v>7</v>
      </c>
      <c r="B26" s="6">
        <v>4918527</v>
      </c>
      <c r="C26" s="6">
        <v>502594</v>
      </c>
      <c r="D26" s="6">
        <v>2583870</v>
      </c>
      <c r="E26" s="6">
        <v>2280692</v>
      </c>
      <c r="F26" s="6">
        <v>10895257</v>
      </c>
      <c r="G26" s="6">
        <v>1140470</v>
      </c>
      <c r="H26" s="6">
        <v>5020581</v>
      </c>
      <c r="I26" s="6">
        <v>451027</v>
      </c>
      <c r="J26" s="6">
        <v>1767218</v>
      </c>
      <c r="K26" s="6">
        <v>3095281</v>
      </c>
      <c r="L26" s="6">
        <v>3663769</v>
      </c>
      <c r="M26" s="6">
        <v>1122772</v>
      </c>
    </row>
    <row r="27" spans="1:13" s="7" customFormat="1" ht="12.75">
      <c r="A27" s="7" t="s">
        <v>8</v>
      </c>
      <c r="B27" s="7">
        <f>(B26-B25)/B25</f>
        <v>0.1044212985417273</v>
      </c>
      <c r="C27" s="7">
        <f>(C26-C25)/C25</f>
        <v>0.3285944645642232</v>
      </c>
      <c r="D27" s="7">
        <f>(D26-D25)/D25</f>
        <v>0.3175098423038818</v>
      </c>
      <c r="E27" s="7">
        <f aca="true" t="shared" si="6" ref="E27:M27">(E26-E25)/E25</f>
        <v>0.30738390456700315</v>
      </c>
      <c r="F27" s="7">
        <f t="shared" si="6"/>
        <v>0.29913301759004884</v>
      </c>
      <c r="G27" s="7">
        <f t="shared" si="6"/>
        <v>0.5390085852083958</v>
      </c>
      <c r="H27" s="7">
        <f t="shared" si="6"/>
        <v>0.7897784817233786</v>
      </c>
      <c r="I27" s="7">
        <f t="shared" si="6"/>
        <v>0.19227841074308072</v>
      </c>
      <c r="J27" s="7">
        <f t="shared" si="6"/>
        <v>0.2918864625245626</v>
      </c>
      <c r="K27" s="7">
        <f t="shared" si="6"/>
        <v>0.5486564186106085</v>
      </c>
      <c r="L27" s="7">
        <f t="shared" si="6"/>
        <v>0.2401836020736473</v>
      </c>
      <c r="M27" s="7">
        <f t="shared" si="6"/>
        <v>0.11373625774094769</v>
      </c>
    </row>
    <row r="28" spans="1:13" s="3" customFormat="1" ht="12.75">
      <c r="A28" s="3" t="s">
        <v>9</v>
      </c>
      <c r="B28" s="8" t="str">
        <f>IF(B27&gt;=0,"Yes","No")</f>
        <v>Yes</v>
      </c>
      <c r="C28" s="8" t="str">
        <f>IF(C27&gt;=0,"Yes","No")</f>
        <v>Yes</v>
      </c>
      <c r="D28" s="8" t="str">
        <f>IF(D27&gt;=0,"Yes","No")</f>
        <v>Yes</v>
      </c>
      <c r="E28" s="8" t="str">
        <f aca="true" t="shared" si="7" ref="E28:M28">IF(E27&gt;=0,"Yes","No")</f>
        <v>Yes</v>
      </c>
      <c r="F28" s="8" t="str">
        <f t="shared" si="7"/>
        <v>Yes</v>
      </c>
      <c r="G28" s="8" t="str">
        <f t="shared" si="7"/>
        <v>Yes</v>
      </c>
      <c r="H28" s="8" t="str">
        <f t="shared" si="7"/>
        <v>Yes</v>
      </c>
      <c r="I28" s="8" t="str">
        <f t="shared" si="7"/>
        <v>Yes</v>
      </c>
      <c r="J28" s="8" t="str">
        <f t="shared" si="7"/>
        <v>Yes</v>
      </c>
      <c r="K28" s="8" t="str">
        <f t="shared" si="7"/>
        <v>Yes</v>
      </c>
      <c r="L28" s="8" t="str">
        <f t="shared" si="7"/>
        <v>Yes</v>
      </c>
      <c r="M28" s="8" t="str">
        <f t="shared" si="7"/>
        <v>Yes</v>
      </c>
    </row>
    <row r="29" s="3" customFormat="1" ht="6" customHeight="1"/>
    <row r="30" spans="1:13" s="6" customFormat="1" ht="12.75">
      <c r="A30" s="6" t="s">
        <v>28</v>
      </c>
      <c r="B30" s="6">
        <v>3111789</v>
      </c>
      <c r="C30" s="6">
        <v>257679</v>
      </c>
      <c r="D30" s="6">
        <v>1230748</v>
      </c>
      <c r="E30" s="6">
        <v>1355197</v>
      </c>
      <c r="F30" s="6">
        <v>5650580</v>
      </c>
      <c r="G30" s="6">
        <v>453642</v>
      </c>
      <c r="H30" s="6">
        <v>6777229</v>
      </c>
      <c r="I30" s="6">
        <v>272508</v>
      </c>
      <c r="J30" s="6">
        <v>960805</v>
      </c>
      <c r="K30" s="6">
        <v>1330668</v>
      </c>
      <c r="L30" s="6">
        <v>1885042</v>
      </c>
      <c r="M30" s="6">
        <v>652735</v>
      </c>
    </row>
    <row r="31" spans="1:13" s="6" customFormat="1" ht="12.75">
      <c r="A31" s="6" t="s">
        <v>29</v>
      </c>
      <c r="B31" s="6">
        <v>3164809</v>
      </c>
      <c r="C31" s="6">
        <v>257198</v>
      </c>
      <c r="D31" s="6">
        <v>1235451</v>
      </c>
      <c r="E31" s="6">
        <v>1351371</v>
      </c>
      <c r="F31" s="6">
        <v>5488327</v>
      </c>
      <c r="G31" s="6">
        <v>461536</v>
      </c>
      <c r="H31" s="6">
        <v>6857079</v>
      </c>
      <c r="I31" s="6">
        <v>271386</v>
      </c>
      <c r="J31" s="6">
        <v>1021098</v>
      </c>
      <c r="K31" s="6">
        <v>1355163</v>
      </c>
      <c r="L31" s="6">
        <v>1975794</v>
      </c>
      <c r="M31" s="6">
        <v>646883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3" s="7" customFormat="1" ht="12.75">
      <c r="A36" s="7" t="s">
        <v>12</v>
      </c>
      <c r="B36" s="7">
        <f>B31/B30</f>
        <v>1.0170384303048825</v>
      </c>
      <c r="C36" s="7">
        <f>C31/C30</f>
        <v>0.9981333364379713</v>
      </c>
      <c r="D36" s="7">
        <f>D31/D30</f>
        <v>1.0038212534166215</v>
      </c>
      <c r="E36" s="7">
        <f aca="true" t="shared" si="8" ref="E36:M36">E31/E30</f>
        <v>0.9971767942225374</v>
      </c>
      <c r="F36" s="7">
        <f t="shared" si="8"/>
        <v>0.9712856025399162</v>
      </c>
      <c r="G36" s="7">
        <f t="shared" si="8"/>
        <v>1.0174013869967948</v>
      </c>
      <c r="H36" s="7">
        <f>H31/H30</f>
        <v>1.011782101504907</v>
      </c>
      <c r="I36" s="7">
        <f t="shared" si="8"/>
        <v>0.9958826896825047</v>
      </c>
      <c r="J36" s="7">
        <f t="shared" si="8"/>
        <v>1.0627525876738777</v>
      </c>
      <c r="K36" s="7">
        <f t="shared" si="8"/>
        <v>1.018408047687327</v>
      </c>
      <c r="L36" s="7">
        <f t="shared" si="8"/>
        <v>1.0481432243950002</v>
      </c>
      <c r="M36" s="7">
        <f t="shared" si="8"/>
        <v>0.9910346465257723</v>
      </c>
    </row>
    <row r="37" spans="1:13" s="7" customFormat="1" ht="12.75">
      <c r="A37" s="7" t="s">
        <v>8</v>
      </c>
      <c r="B37" s="7">
        <f>B36/0.9-1</f>
        <v>0.1300427003387583</v>
      </c>
      <c r="C37" s="7">
        <f>C36/0.9-1</f>
        <v>0.10903704048663476</v>
      </c>
      <c r="D37" s="7">
        <f>D36/0.9-1</f>
        <v>0.11535694824069065</v>
      </c>
      <c r="E37" s="7">
        <f aca="true" t="shared" si="9" ref="E37:M37">E36/0.9-1</f>
        <v>0.10797421580281918</v>
      </c>
      <c r="F37" s="7">
        <f t="shared" si="9"/>
        <v>0.07920622504435126</v>
      </c>
      <c r="G37" s="7">
        <f t="shared" si="9"/>
        <v>0.13044598555199416</v>
      </c>
      <c r="H37" s="7">
        <f t="shared" si="9"/>
        <v>0.12420233500545241</v>
      </c>
      <c r="I37" s="7">
        <f t="shared" si="9"/>
        <v>0.10653632186944972</v>
      </c>
      <c r="J37" s="7">
        <f t="shared" si="9"/>
        <v>0.1808362085265307</v>
      </c>
      <c r="K37" s="7">
        <f t="shared" si="9"/>
        <v>0.13156449743036336</v>
      </c>
      <c r="L37" s="7">
        <f t="shared" si="9"/>
        <v>0.1646035826611112</v>
      </c>
      <c r="M37" s="7">
        <f t="shared" si="9"/>
        <v>0.1011496072508582</v>
      </c>
    </row>
    <row r="38" spans="1:13" s="3" customFormat="1" ht="12.75">
      <c r="A38" s="3" t="s">
        <v>9</v>
      </c>
      <c r="B38" s="8" t="str">
        <f>IF(B27&gt;=0,"Yes","No")</f>
        <v>Yes</v>
      </c>
      <c r="C38" s="8" t="str">
        <f>IF(C27&gt;=0,"Yes","No")</f>
        <v>Yes</v>
      </c>
      <c r="D38" s="8" t="str">
        <f>IF(D27&gt;=0,"Yes","No")</f>
        <v>Yes</v>
      </c>
      <c r="E38" s="8" t="str">
        <f aca="true" t="shared" si="10" ref="E38:M38">IF(E27&gt;=0,"Yes","No")</f>
        <v>Yes</v>
      </c>
      <c r="F38" s="8" t="str">
        <f t="shared" si="10"/>
        <v>Yes</v>
      </c>
      <c r="G38" s="8" t="str">
        <f t="shared" si="10"/>
        <v>Yes</v>
      </c>
      <c r="H38" s="8" t="str">
        <f>IF(H27&gt;=0,"Yes","No")</f>
        <v>Yes</v>
      </c>
      <c r="I38" s="8" t="str">
        <f t="shared" si="10"/>
        <v>Yes</v>
      </c>
      <c r="J38" s="8" t="str">
        <f t="shared" si="10"/>
        <v>Yes</v>
      </c>
      <c r="K38" s="8" t="str">
        <f t="shared" si="10"/>
        <v>Yes</v>
      </c>
      <c r="L38" s="8" t="str">
        <f t="shared" si="10"/>
        <v>Yes</v>
      </c>
      <c r="M38" s="8" t="str">
        <f t="shared" si="10"/>
        <v>Yes</v>
      </c>
    </row>
    <row r="39" s="3" customFormat="1" ht="6" customHeight="1"/>
    <row r="40" spans="1:13" s="7" customFormat="1" ht="12.75">
      <c r="A40" s="7" t="s">
        <v>13</v>
      </c>
      <c r="B40" s="7">
        <f>(B31*2)/B20</f>
        <v>1.1588682757782278</v>
      </c>
      <c r="C40" s="7">
        <f>(C31*2)/C20</f>
        <v>1.091620432305425</v>
      </c>
      <c r="D40" s="7">
        <f>(D31*2)/D20</f>
        <v>1.0299929502502427</v>
      </c>
      <c r="E40" s="7">
        <f aca="true" t="shared" si="11" ref="E40:M40">(E31*2)/E20</f>
        <v>1.268172302462488</v>
      </c>
      <c r="F40" s="7">
        <f t="shared" si="11"/>
        <v>1.0676416097084236</v>
      </c>
      <c r="G40" s="7">
        <f t="shared" si="11"/>
        <v>1.0511107426753659</v>
      </c>
      <c r="H40" s="7">
        <f>(H31*2)/H20</f>
        <v>3.2013702659296333</v>
      </c>
      <c r="I40" s="7">
        <f t="shared" si="11"/>
        <v>1.0197259899254592</v>
      </c>
      <c r="J40" s="7">
        <f t="shared" si="11"/>
        <v>1.262836783931431</v>
      </c>
      <c r="K40" s="7">
        <f t="shared" si="11"/>
        <v>1.109975604769749</v>
      </c>
      <c r="L40" s="7">
        <f t="shared" si="11"/>
        <v>1.094885001814285</v>
      </c>
      <c r="M40" s="7">
        <f t="shared" si="11"/>
        <v>1.050472392100058</v>
      </c>
    </row>
    <row r="41" spans="1:13" s="7" customFormat="1" ht="12.75">
      <c r="A41" s="7" t="s">
        <v>8</v>
      </c>
      <c r="B41" s="7">
        <f>B40/0.95-1</f>
        <v>0.21986134292445048</v>
      </c>
      <c r="C41" s="7">
        <f>C40/0.95-1</f>
        <v>0.1490741392688686</v>
      </c>
      <c r="D41" s="7">
        <f>D40/0.95-1</f>
        <v>0.08420310552657129</v>
      </c>
      <c r="E41" s="7">
        <f aca="true" t="shared" si="12" ref="E41:M41">E40/0.95-1</f>
        <v>0.3349182131184085</v>
      </c>
      <c r="F41" s="7">
        <f t="shared" si="12"/>
        <v>0.123833273377288</v>
      </c>
      <c r="G41" s="7">
        <f t="shared" si="12"/>
        <v>0.10643236071091144</v>
      </c>
      <c r="H41" s="7">
        <f t="shared" si="12"/>
        <v>2.369863437820667</v>
      </c>
      <c r="I41" s="7">
        <f t="shared" si="12"/>
        <v>0.07339577886890436</v>
      </c>
      <c r="J41" s="7">
        <f t="shared" si="12"/>
        <v>0.32930187782255893</v>
      </c>
      <c r="K41" s="7">
        <f t="shared" si="12"/>
        <v>0.1683953734418413</v>
      </c>
      <c r="L41" s="7">
        <f t="shared" si="12"/>
        <v>0.1525105282255632</v>
      </c>
      <c r="M41" s="7">
        <f t="shared" si="12"/>
        <v>0.10576041273690318</v>
      </c>
    </row>
    <row r="42" spans="1:13" s="3" customFormat="1" ht="12.75">
      <c r="A42" s="3" t="s">
        <v>9</v>
      </c>
      <c r="B42" s="8" t="str">
        <f>IF(B31&gt;=0,"Yes","No")</f>
        <v>Yes</v>
      </c>
      <c r="C42" s="8" t="str">
        <f>IF(C31&gt;=0,"Yes","No")</f>
        <v>Yes</v>
      </c>
      <c r="D42" s="8" t="str">
        <f>IF(D31&gt;=0,"Yes","No")</f>
        <v>Yes</v>
      </c>
      <c r="E42" s="8" t="str">
        <f aca="true" t="shared" si="13" ref="E42:M42">IF(E31&gt;=0,"Yes","No")</f>
        <v>Yes</v>
      </c>
      <c r="F42" s="8" t="str">
        <f t="shared" si="13"/>
        <v>Yes</v>
      </c>
      <c r="G42" s="8" t="str">
        <f t="shared" si="13"/>
        <v>Yes</v>
      </c>
      <c r="H42" s="8" t="str">
        <f>IF(H31&gt;=0,"Yes","No")</f>
        <v>Yes</v>
      </c>
      <c r="I42" s="8" t="str">
        <f t="shared" si="13"/>
        <v>Yes</v>
      </c>
      <c r="J42" s="8" t="str">
        <f t="shared" si="13"/>
        <v>Yes</v>
      </c>
      <c r="K42" s="8" t="str">
        <f t="shared" si="13"/>
        <v>Yes</v>
      </c>
      <c r="L42" s="8" t="str">
        <f t="shared" si="13"/>
        <v>Yes</v>
      </c>
      <c r="M42" s="8" t="str">
        <f t="shared" si="13"/>
        <v>Yes</v>
      </c>
    </row>
    <row r="44" spans="1:13" s="9" customFormat="1" ht="12.75">
      <c r="A44" s="9" t="s">
        <v>30</v>
      </c>
      <c r="B44" s="9">
        <v>2130</v>
      </c>
      <c r="C44" s="9">
        <v>183</v>
      </c>
      <c r="D44" s="9">
        <v>838</v>
      </c>
      <c r="E44" s="9">
        <v>944</v>
      </c>
      <c r="F44" s="9">
        <v>3310</v>
      </c>
      <c r="G44" s="9">
        <v>232</v>
      </c>
      <c r="H44" s="9">
        <v>1934</v>
      </c>
      <c r="I44" s="9">
        <v>135</v>
      </c>
      <c r="J44" s="9">
        <v>510</v>
      </c>
      <c r="K44" s="9">
        <v>674</v>
      </c>
      <c r="L44" s="9">
        <v>1009</v>
      </c>
      <c r="M44" s="9">
        <v>334</v>
      </c>
    </row>
    <row r="45" spans="1:13" s="9" customFormat="1" ht="12.75">
      <c r="A45" s="9" t="s">
        <v>31</v>
      </c>
      <c r="B45" s="6">
        <f>B11/B44</f>
        <v>23943.661971830985</v>
      </c>
      <c r="C45" s="6">
        <f>C11/C44</f>
        <v>24043.715846994535</v>
      </c>
      <c r="D45" s="6">
        <f>D11/D44</f>
        <v>26730.310262529834</v>
      </c>
      <c r="E45" s="6">
        <f aca="true" t="shared" si="14" ref="E45:M45">E11/E44</f>
        <v>21080.508474576272</v>
      </c>
      <c r="F45" s="6">
        <f t="shared" si="14"/>
        <v>29003.021148036252</v>
      </c>
      <c r="G45" s="6">
        <f t="shared" si="14"/>
        <v>35344.8275862069</v>
      </c>
      <c r="H45" s="6">
        <f t="shared" si="14"/>
        <v>20682.523267838675</v>
      </c>
      <c r="I45" s="6">
        <f t="shared" si="14"/>
        <v>32592.59259259259</v>
      </c>
      <c r="J45" s="6">
        <f t="shared" si="14"/>
        <v>29607.843137254902</v>
      </c>
      <c r="K45" s="6">
        <f t="shared" si="14"/>
        <v>33827.89317507418</v>
      </c>
      <c r="L45" s="6">
        <f t="shared" si="14"/>
        <v>33399.4053518335</v>
      </c>
      <c r="M45" s="6">
        <f t="shared" si="14"/>
        <v>34431.1377245509</v>
      </c>
    </row>
    <row r="46" spans="1:13" s="9" customFormat="1" ht="12.75">
      <c r="A46" s="9" t="s">
        <v>32</v>
      </c>
      <c r="B46" s="6">
        <f>B15/B44</f>
        <v>2225.1197183098593</v>
      </c>
      <c r="C46" s="6">
        <f>C15/C44</f>
        <v>2552.72131147541</v>
      </c>
      <c r="D46" s="6">
        <f>D15/D44</f>
        <v>2493.5286396181386</v>
      </c>
      <c r="E46" s="6">
        <f aca="true" t="shared" si="15" ref="E46:M46">E15/E44</f>
        <v>2324.490466101695</v>
      </c>
      <c r="F46" s="6">
        <f t="shared" si="15"/>
        <v>2996.666163141994</v>
      </c>
      <c r="G46" s="6">
        <f t="shared" si="15"/>
        <v>3719.9137931034484</v>
      </c>
      <c r="H46" s="6">
        <f>H15/H44</f>
        <v>2433.7885211995863</v>
      </c>
      <c r="I46" s="6">
        <f t="shared" si="15"/>
        <v>3713.4962962962964</v>
      </c>
      <c r="J46" s="6">
        <f t="shared" si="15"/>
        <v>2943.733333333333</v>
      </c>
      <c r="K46" s="6">
        <f t="shared" si="15"/>
        <v>3363.76409495549</v>
      </c>
      <c r="L46" s="6">
        <f t="shared" si="15"/>
        <v>3422.705649157582</v>
      </c>
      <c r="M46" s="6">
        <f t="shared" si="15"/>
        <v>3583.982035928144</v>
      </c>
    </row>
    <row r="47" spans="1:13" s="9" customFormat="1" ht="12.75">
      <c r="A47" s="9" t="s">
        <v>33</v>
      </c>
      <c r="B47" s="6">
        <f>B21/B44</f>
        <v>3068.8413145539907</v>
      </c>
      <c r="C47" s="6">
        <f>C21/C44</f>
        <v>2979.535519125683</v>
      </c>
      <c r="D47" s="6">
        <f>D21/D44</f>
        <v>3122.7601431980906</v>
      </c>
      <c r="E47" s="6">
        <f aca="true" t="shared" si="16" ref="E47:M47">E21/E44</f>
        <v>2996.9449152542375</v>
      </c>
      <c r="F47" s="6">
        <f t="shared" si="16"/>
        <v>3694.1087613293053</v>
      </c>
      <c r="G47" s="6">
        <f t="shared" si="16"/>
        <v>4237.948275862069</v>
      </c>
      <c r="H47" s="6">
        <f>H21/H44</f>
        <v>3872.9648397104447</v>
      </c>
      <c r="I47" s="6">
        <f t="shared" si="16"/>
        <v>4215.162962962963</v>
      </c>
      <c r="J47" s="6">
        <f t="shared" si="16"/>
        <v>3961.994117647059</v>
      </c>
      <c r="K47" s="6">
        <f t="shared" si="16"/>
        <v>4128.578635014836</v>
      </c>
      <c r="L47" s="6">
        <f t="shared" si="16"/>
        <v>3919.2715559960357</v>
      </c>
      <c r="M47" s="6">
        <f t="shared" si="16"/>
        <v>4086.0329341317365</v>
      </c>
    </row>
  </sheetData>
  <sheetProtection password="F4F5" sheet="1" objects="1" scenarios="1"/>
  <mergeCells count="1">
    <mergeCell ref="A4:C4"/>
  </mergeCells>
  <printOptions horizontalCentered="1"/>
  <pageMargins left="0.07874015748031496" right="0.07874015748031496" top="0.5905511811023623" bottom="0.984251968503937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4:M47"/>
  <sheetViews>
    <sheetView zoomScale="75" zoomScaleNormal="75" zoomScalePageLayoutView="0" workbookViewId="0" topLeftCell="A1">
      <selection activeCell="D40" sqref="D40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6" ht="12.75"/>
    <row r="7" s="3" customFormat="1" ht="12.75"/>
    <row r="8" s="3" customFormat="1" ht="12.75">
      <c r="A8" s="3" t="s">
        <v>35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6">
        <v>84999064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/>
    <row r="13" spans="1:13" s="3" customFormat="1" ht="12.75">
      <c r="A13" s="3" t="s">
        <v>26</v>
      </c>
      <c r="B13" s="3">
        <v>8.6639</v>
      </c>
      <c r="C13" s="3">
        <f>B13</f>
        <v>8.6639</v>
      </c>
      <c r="D13" s="3">
        <f>B13</f>
        <v>8.6639</v>
      </c>
      <c r="E13" s="3">
        <f>B13</f>
        <v>8.6639</v>
      </c>
      <c r="F13" s="3">
        <f>B13</f>
        <v>8.6639</v>
      </c>
      <c r="G13" s="3">
        <f>B13</f>
        <v>8.6639</v>
      </c>
      <c r="H13" s="3">
        <f>B13</f>
        <v>8.6639</v>
      </c>
      <c r="I13" s="3">
        <v>9.9635</v>
      </c>
      <c r="J13" s="3">
        <f>B13</f>
        <v>8.6639</v>
      </c>
      <c r="K13" s="3">
        <f>B13</f>
        <v>8.6639</v>
      </c>
      <c r="L13" s="3">
        <f>B13</f>
        <v>8.6639</v>
      </c>
      <c r="M13" s="3">
        <f>B13</f>
        <v>8.6639</v>
      </c>
    </row>
    <row r="14" spans="1:13" s="6" customFormat="1" ht="12.75">
      <c r="A14" s="6" t="s">
        <v>2</v>
      </c>
      <c r="B14" s="6">
        <f>B11/100*B13</f>
        <v>4418589</v>
      </c>
      <c r="C14" s="6">
        <f>C11/100*C13</f>
        <v>381211.6</v>
      </c>
      <c r="D14" s="6">
        <f>D11/100*D13</f>
        <v>1940713.6</v>
      </c>
      <c r="E14" s="6">
        <f aca="true" t="shared" si="0" ref="E14:M14">E11/100*E13</f>
        <v>1724116.1</v>
      </c>
      <c r="F14" s="6">
        <f t="shared" si="0"/>
        <v>7364233.905896</v>
      </c>
      <c r="G14" s="6">
        <f t="shared" si="0"/>
        <v>710439.8</v>
      </c>
      <c r="H14" s="6">
        <f t="shared" si="0"/>
        <v>3465560</v>
      </c>
      <c r="I14" s="6">
        <f t="shared" si="0"/>
        <v>438394</v>
      </c>
      <c r="J14" s="6">
        <f t="shared" si="0"/>
        <v>1308248.9</v>
      </c>
      <c r="K14" s="6">
        <f t="shared" si="0"/>
        <v>1975369.2</v>
      </c>
      <c r="L14" s="6">
        <f t="shared" si="0"/>
        <v>2919734.3</v>
      </c>
      <c r="M14" s="6">
        <f t="shared" si="0"/>
        <v>996348.5</v>
      </c>
    </row>
    <row r="15" spans="1:13" s="6" customFormat="1" ht="12.75">
      <c r="A15" s="6" t="s">
        <v>3</v>
      </c>
      <c r="B15" s="6">
        <v>4746309</v>
      </c>
      <c r="C15" s="6">
        <v>474185</v>
      </c>
      <c r="D15" s="6">
        <v>2113841</v>
      </c>
      <c r="E15" s="6">
        <v>2155286</v>
      </c>
      <c r="F15" s="6">
        <v>9551196</v>
      </c>
      <c r="G15" s="6">
        <v>872497</v>
      </c>
      <c r="H15" s="6">
        <v>4780350</v>
      </c>
      <c r="I15" s="6">
        <v>502581</v>
      </c>
      <c r="J15" s="6">
        <v>1482874</v>
      </c>
      <c r="K15" s="6">
        <v>2265606</v>
      </c>
      <c r="L15" s="6">
        <v>3488200</v>
      </c>
      <c r="M15" s="6">
        <v>1198265</v>
      </c>
    </row>
    <row r="16" spans="1:13" s="7" customFormat="1" ht="12.75">
      <c r="A16" s="7" t="s">
        <v>8</v>
      </c>
      <c r="B16" s="7">
        <f>(B15-B14)/B14</f>
        <v>0.07416847323885521</v>
      </c>
      <c r="C16" s="7">
        <f>(C15-C14)/C14</f>
        <v>0.2438892205798565</v>
      </c>
      <c r="D16" s="7">
        <f>(D15-D14)/D14</f>
        <v>0.08920811396385324</v>
      </c>
      <c r="E16" s="7">
        <f aca="true" t="shared" si="1" ref="E16:M16">(E15-E14)/E14</f>
        <v>0.2500817085345934</v>
      </c>
      <c r="F16" s="7">
        <f t="shared" si="1"/>
        <v>0.29697075378785304</v>
      </c>
      <c r="G16" s="7">
        <f t="shared" si="1"/>
        <v>0.228108278843612</v>
      </c>
      <c r="H16" s="7">
        <f t="shared" si="1"/>
        <v>0.37938745830399706</v>
      </c>
      <c r="I16" s="7">
        <f t="shared" si="1"/>
        <v>0.14641395639538862</v>
      </c>
      <c r="J16" s="7">
        <f t="shared" si="1"/>
        <v>0.13348002815060658</v>
      </c>
      <c r="K16" s="7">
        <f t="shared" si="1"/>
        <v>0.14692787555865508</v>
      </c>
      <c r="L16" s="7">
        <f t="shared" si="1"/>
        <v>0.19469775040831633</v>
      </c>
      <c r="M16" s="7">
        <f t="shared" si="1"/>
        <v>0.2026565002105187</v>
      </c>
    </row>
    <row r="17" spans="1:13" s="3" customFormat="1" ht="12.75">
      <c r="A17" s="3" t="s">
        <v>9</v>
      </c>
      <c r="B17" s="8" t="str">
        <f>IF(B16&gt;=0,"Yes","No")</f>
        <v>Yes</v>
      </c>
      <c r="C17" s="8" t="str">
        <f>IF(C16&gt;=0,"Yes","No")</f>
        <v>Yes</v>
      </c>
      <c r="D17" s="8" t="str">
        <f>IF(D16&gt;=0,"Yes","No")</f>
        <v>Yes</v>
      </c>
      <c r="E17" s="8" t="str">
        <f aca="true" t="shared" si="2" ref="E17:M17">IF(E16&gt;=0,"Yes","No")</f>
        <v>Yes</v>
      </c>
      <c r="F17" s="8" t="str">
        <f t="shared" si="2"/>
        <v>Yes</v>
      </c>
      <c r="G17" s="8" t="str">
        <f t="shared" si="2"/>
        <v>Yes</v>
      </c>
      <c r="H17" s="8" t="str">
        <f t="shared" si="2"/>
        <v>Yes</v>
      </c>
      <c r="I17" s="8" t="str">
        <f t="shared" si="2"/>
        <v>Yes</v>
      </c>
      <c r="J17" s="8" t="str">
        <f t="shared" si="2"/>
        <v>Yes</v>
      </c>
      <c r="K17" s="8" t="str">
        <f t="shared" si="2"/>
        <v>Yes</v>
      </c>
      <c r="L17" s="8" t="str">
        <f t="shared" si="2"/>
        <v>Yes</v>
      </c>
      <c r="M17" s="8" t="str">
        <f t="shared" si="2"/>
        <v>Yes</v>
      </c>
    </row>
    <row r="18" s="3" customFormat="1" ht="6" customHeight="1"/>
    <row r="19" spans="1:13" s="3" customFormat="1" ht="12.75">
      <c r="A19" s="3" t="s">
        <v>27</v>
      </c>
      <c r="B19" s="3">
        <v>10.6564</v>
      </c>
      <c r="C19" s="3">
        <f>B19</f>
        <v>10.6564</v>
      </c>
      <c r="D19" s="3">
        <f>B19</f>
        <v>10.6564</v>
      </c>
      <c r="E19" s="3">
        <f>B19</f>
        <v>10.6564</v>
      </c>
      <c r="F19" s="3">
        <f>B19</f>
        <v>10.6564</v>
      </c>
      <c r="G19" s="3">
        <f>B19</f>
        <v>10.6564</v>
      </c>
      <c r="H19" s="3">
        <f>B19</f>
        <v>10.6564</v>
      </c>
      <c r="I19" s="3">
        <v>12.037</v>
      </c>
      <c r="J19" s="3">
        <f>B19</f>
        <v>10.6564</v>
      </c>
      <c r="K19" s="3">
        <f>B19</f>
        <v>10.6564</v>
      </c>
      <c r="L19" s="3">
        <f>B19</f>
        <v>10.6564</v>
      </c>
      <c r="M19" s="3">
        <f>B19</f>
        <v>10.6564</v>
      </c>
    </row>
    <row r="20" spans="1:13" s="6" customFormat="1" ht="12.75">
      <c r="A20" s="6" t="s">
        <v>4</v>
      </c>
      <c r="B20" s="6">
        <f>(B11/100)*B19</f>
        <v>5434764</v>
      </c>
      <c r="C20" s="6">
        <f>(C11/100)*C19</f>
        <v>468881.6</v>
      </c>
      <c r="D20" s="6">
        <f>(D11/100)*D19</f>
        <v>2387033.6</v>
      </c>
      <c r="E20" s="6">
        <f aca="true" t="shared" si="3" ref="E20:M20">(E11/100)*E19</f>
        <v>2120623.6</v>
      </c>
      <c r="F20" s="6">
        <f t="shared" si="3"/>
        <v>9057840.256096</v>
      </c>
      <c r="G20" s="6">
        <f t="shared" si="3"/>
        <v>873824.7999999999</v>
      </c>
      <c r="H20" s="6">
        <f t="shared" si="3"/>
        <v>4262560</v>
      </c>
      <c r="I20" s="6">
        <f t="shared" si="3"/>
        <v>529628</v>
      </c>
      <c r="J20" s="6">
        <f t="shared" si="3"/>
        <v>1609116.4</v>
      </c>
      <c r="K20" s="6">
        <f t="shared" si="3"/>
        <v>2429659.1999999997</v>
      </c>
      <c r="L20" s="6">
        <f t="shared" si="3"/>
        <v>3591206.8</v>
      </c>
      <c r="M20" s="6">
        <f t="shared" si="3"/>
        <v>1225486</v>
      </c>
    </row>
    <row r="21" spans="1:13" s="6" customFormat="1" ht="12.75">
      <c r="A21" s="6" t="s">
        <v>5</v>
      </c>
      <c r="B21" s="6">
        <v>6517082</v>
      </c>
      <c r="C21" s="6">
        <v>551023</v>
      </c>
      <c r="D21" s="6">
        <v>2632423</v>
      </c>
      <c r="E21" s="6">
        <v>2779612</v>
      </c>
      <c r="F21" s="6">
        <v>12169230</v>
      </c>
      <c r="G21" s="6">
        <v>986783</v>
      </c>
      <c r="H21" s="6">
        <v>7547534</v>
      </c>
      <c r="I21" s="6">
        <v>569220</v>
      </c>
      <c r="J21" s="6">
        <v>1991965</v>
      </c>
      <c r="K21" s="6">
        <v>2755454</v>
      </c>
      <c r="L21" s="6">
        <v>3980969</v>
      </c>
      <c r="M21" s="6">
        <v>1363682</v>
      </c>
    </row>
    <row r="22" spans="1:13" s="7" customFormat="1" ht="12.75">
      <c r="A22" s="7" t="s">
        <v>8</v>
      </c>
      <c r="B22" s="7">
        <f>(B21-B20)/B20</f>
        <v>0.19914719387999186</v>
      </c>
      <c r="C22" s="7">
        <f>(C21-C20)/C20</f>
        <v>0.1751858038361924</v>
      </c>
      <c r="D22" s="7">
        <f>(D21-D20)/D20</f>
        <v>0.10280098277627926</v>
      </c>
      <c r="E22" s="7">
        <f aca="true" t="shared" si="4" ref="E22:M22">(E21-E20)/E20</f>
        <v>0.3107521768596746</v>
      </c>
      <c r="F22" s="7">
        <f t="shared" si="4"/>
        <v>0.3435023864336766</v>
      </c>
      <c r="G22" s="7">
        <f t="shared" si="4"/>
        <v>0.12926870466482535</v>
      </c>
      <c r="H22" s="7">
        <f t="shared" si="4"/>
        <v>0.770657539131414</v>
      </c>
      <c r="I22" s="7">
        <f t="shared" si="4"/>
        <v>0.0747543558875286</v>
      </c>
      <c r="J22" s="7">
        <f t="shared" si="4"/>
        <v>0.23792473931655914</v>
      </c>
      <c r="K22" s="7">
        <f t="shared" si="4"/>
        <v>0.13409073996879906</v>
      </c>
      <c r="L22" s="7">
        <f t="shared" si="4"/>
        <v>0.10853237413116956</v>
      </c>
      <c r="M22" s="7">
        <f t="shared" si="4"/>
        <v>0.11276832211873493</v>
      </c>
    </row>
    <row r="23" spans="1:13" s="3" customFormat="1" ht="12.75">
      <c r="A23" s="3" t="s">
        <v>9</v>
      </c>
      <c r="B23" s="8" t="str">
        <f>IF(B22&gt;=0,"Yes","No")</f>
        <v>Yes</v>
      </c>
      <c r="C23" s="8" t="str">
        <f>IF(C22&gt;=0,"Yes","No")</f>
        <v>Yes</v>
      </c>
      <c r="D23" s="8" t="str">
        <f>IF(D22&gt;=0,"Yes","No")</f>
        <v>Yes</v>
      </c>
      <c r="E23" s="8" t="str">
        <f aca="true" t="shared" si="5" ref="E23:M23">IF(E22&gt;=0,"Yes","No")</f>
        <v>Yes</v>
      </c>
      <c r="F23" s="8" t="str">
        <f t="shared" si="5"/>
        <v>Yes</v>
      </c>
      <c r="G23" s="8" t="str">
        <f t="shared" si="5"/>
        <v>Yes</v>
      </c>
      <c r="H23" s="8" t="str">
        <f t="shared" si="5"/>
        <v>Yes</v>
      </c>
      <c r="I23" s="8" t="str">
        <f t="shared" si="5"/>
        <v>Yes</v>
      </c>
      <c r="J23" s="8" t="str">
        <f t="shared" si="5"/>
        <v>Yes</v>
      </c>
      <c r="K23" s="8" t="str">
        <f t="shared" si="5"/>
        <v>Yes</v>
      </c>
      <c r="L23" s="8" t="str">
        <f t="shared" si="5"/>
        <v>Yes</v>
      </c>
      <c r="M23" s="8" t="str">
        <f t="shared" si="5"/>
        <v>Yes</v>
      </c>
    </row>
    <row r="24" s="3" customFormat="1" ht="6" customHeight="1"/>
    <row r="25" spans="1:13" s="6" customFormat="1" ht="12.75">
      <c r="A25" s="6" t="s">
        <v>6</v>
      </c>
      <c r="B25" s="6">
        <v>4429452</v>
      </c>
      <c r="C25" s="6">
        <v>375980</v>
      </c>
      <c r="D25" s="6">
        <v>1950821</v>
      </c>
      <c r="E25" s="6">
        <v>1735356</v>
      </c>
      <c r="F25" s="6">
        <v>8251200</v>
      </c>
      <c r="G25" s="6">
        <v>737286</v>
      </c>
      <c r="H25" s="6">
        <v>2790488</v>
      </c>
      <c r="I25" s="6">
        <v>375980</v>
      </c>
      <c r="J25" s="6">
        <v>1360922</v>
      </c>
      <c r="K25" s="6">
        <v>1988246</v>
      </c>
      <c r="L25" s="6">
        <v>2938780</v>
      </c>
      <c r="M25" s="6">
        <v>1002846</v>
      </c>
    </row>
    <row r="26" spans="1:13" s="6" customFormat="1" ht="12.75">
      <c r="A26" s="6" t="s">
        <v>7</v>
      </c>
      <c r="B26" s="6">
        <v>5022445</v>
      </c>
      <c r="C26" s="6">
        <v>501772</v>
      </c>
      <c r="D26" s="6">
        <v>2870471</v>
      </c>
      <c r="E26" s="6">
        <v>2263323</v>
      </c>
      <c r="F26" s="6">
        <v>10790091</v>
      </c>
      <c r="G26" s="6">
        <v>1106782</v>
      </c>
      <c r="H26" s="6">
        <v>4910422</v>
      </c>
      <c r="I26" s="6">
        <v>413436</v>
      </c>
      <c r="J26" s="6">
        <v>1759502</v>
      </c>
      <c r="K26" s="6">
        <v>3140165</v>
      </c>
      <c r="L26" s="6">
        <v>4467295</v>
      </c>
      <c r="M26" s="6">
        <v>1009163</v>
      </c>
    </row>
    <row r="27" spans="1:13" s="7" customFormat="1" ht="12.75">
      <c r="A27" s="7" t="s">
        <v>8</v>
      </c>
      <c r="B27" s="7">
        <f>(B26-B25)/B25</f>
        <v>0.13387502562393722</v>
      </c>
      <c r="C27" s="7">
        <f>(C26-C25)/C25</f>
        <v>0.334570987818501</v>
      </c>
      <c r="D27" s="7">
        <f>(D26-D25)/D25</f>
        <v>0.4714169060103413</v>
      </c>
      <c r="E27" s="7">
        <f aca="true" t="shared" si="6" ref="E27:M27">(E26-E25)/E25</f>
        <v>0.30424131993665854</v>
      </c>
      <c r="F27" s="7">
        <f t="shared" si="6"/>
        <v>0.3076996073298429</v>
      </c>
      <c r="G27" s="7">
        <f t="shared" si="6"/>
        <v>0.5011569458798892</v>
      </c>
      <c r="H27" s="7">
        <f t="shared" si="6"/>
        <v>0.7597000954671728</v>
      </c>
      <c r="I27" s="7">
        <f t="shared" si="6"/>
        <v>0.09962232033618809</v>
      </c>
      <c r="J27" s="7">
        <f t="shared" si="6"/>
        <v>0.29287497740502394</v>
      </c>
      <c r="K27" s="7">
        <f t="shared" si="6"/>
        <v>0.5793644247241035</v>
      </c>
      <c r="L27" s="7">
        <f t="shared" si="6"/>
        <v>0.5201188928739137</v>
      </c>
      <c r="M27" s="7">
        <f t="shared" si="6"/>
        <v>0.006299072838701057</v>
      </c>
    </row>
    <row r="28" spans="1:13" s="3" customFormat="1" ht="12.75">
      <c r="A28" s="3" t="s">
        <v>9</v>
      </c>
      <c r="B28" s="8" t="str">
        <f>IF(B27&gt;=0,"Yes","No")</f>
        <v>Yes</v>
      </c>
      <c r="C28" s="8" t="str">
        <f>IF(C27&gt;=0,"Yes","No")</f>
        <v>Yes</v>
      </c>
      <c r="D28" s="8" t="str">
        <f>IF(D27&gt;=0,"Yes","No")</f>
        <v>Yes</v>
      </c>
      <c r="E28" s="8" t="str">
        <f aca="true" t="shared" si="7" ref="E28:M28">IF(E27&gt;=0,"Yes","No")</f>
        <v>Yes</v>
      </c>
      <c r="F28" s="8" t="str">
        <f t="shared" si="7"/>
        <v>Yes</v>
      </c>
      <c r="G28" s="8" t="str">
        <f t="shared" si="7"/>
        <v>Yes</v>
      </c>
      <c r="H28" s="8" t="str">
        <f t="shared" si="7"/>
        <v>Yes</v>
      </c>
      <c r="I28" s="8" t="str">
        <f t="shared" si="7"/>
        <v>Yes</v>
      </c>
      <c r="J28" s="8" t="str">
        <f t="shared" si="7"/>
        <v>Yes</v>
      </c>
      <c r="K28" s="8" t="str">
        <f t="shared" si="7"/>
        <v>Yes</v>
      </c>
      <c r="L28" s="8" t="str">
        <f t="shared" si="7"/>
        <v>Yes</v>
      </c>
      <c r="M28" s="8" t="str">
        <f t="shared" si="7"/>
        <v>Yes</v>
      </c>
    </row>
    <row r="29" s="3" customFormat="1" ht="6" customHeight="1"/>
    <row r="30" spans="1:13" s="6" customFormat="1" ht="12.75">
      <c r="A30" s="6" t="s">
        <v>28</v>
      </c>
      <c r="B30" s="6">
        <v>3102442</v>
      </c>
      <c r="C30" s="6">
        <v>260757</v>
      </c>
      <c r="D30" s="6">
        <v>1272761</v>
      </c>
      <c r="E30" s="6">
        <v>1311336</v>
      </c>
      <c r="F30" s="6">
        <v>4620510</v>
      </c>
      <c r="G30" s="6">
        <v>458530</v>
      </c>
      <c r="H30" s="6">
        <v>3415755</v>
      </c>
      <c r="I30" s="6">
        <v>272681</v>
      </c>
      <c r="J30" s="6">
        <v>956374</v>
      </c>
      <c r="K30" s="6">
        <v>1286742</v>
      </c>
      <c r="L30" s="6">
        <v>1878956</v>
      </c>
      <c r="M30" s="6">
        <v>651682</v>
      </c>
    </row>
    <row r="31" spans="1:13" s="6" customFormat="1" ht="12.75">
      <c r="A31" s="6" t="s">
        <v>29</v>
      </c>
      <c r="B31" s="6">
        <v>3014399</v>
      </c>
      <c r="C31" s="6">
        <v>262988</v>
      </c>
      <c r="D31" s="6">
        <v>1278451</v>
      </c>
      <c r="E31" s="6">
        <v>1311143</v>
      </c>
      <c r="F31" s="6">
        <v>4343463</v>
      </c>
      <c r="G31" s="6">
        <v>448206</v>
      </c>
      <c r="H31" s="6">
        <v>3447099</v>
      </c>
      <c r="I31" s="6">
        <v>269816</v>
      </c>
      <c r="J31" s="6">
        <v>885600</v>
      </c>
      <c r="K31" s="6">
        <v>1283372</v>
      </c>
      <c r="L31" s="6">
        <v>1863458</v>
      </c>
      <c r="M31" s="6">
        <v>661252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3" s="7" customFormat="1" ht="12.75">
      <c r="A36" s="7" t="s">
        <v>12</v>
      </c>
      <c r="B36" s="7">
        <f>B31/B30</f>
        <v>0.9716213872813738</v>
      </c>
      <c r="C36" s="7">
        <f>C31/C30</f>
        <v>1.008555858519618</v>
      </c>
      <c r="D36" s="7">
        <f>D31/D30</f>
        <v>1.0044705958149251</v>
      </c>
      <c r="E36" s="7">
        <f aca="true" t="shared" si="8" ref="E36:M36">E31/E30</f>
        <v>0.9998528218549632</v>
      </c>
      <c r="F36" s="7">
        <f t="shared" si="8"/>
        <v>0.9400397358733127</v>
      </c>
      <c r="G36" s="7">
        <f t="shared" si="8"/>
        <v>0.977484570257126</v>
      </c>
      <c r="H36" s="7">
        <f>H31/H30</f>
        <v>1.0091763021645288</v>
      </c>
      <c r="I36" s="7">
        <f t="shared" si="8"/>
        <v>0.9894932173492103</v>
      </c>
      <c r="J36" s="7">
        <f t="shared" si="8"/>
        <v>0.9259975699883101</v>
      </c>
      <c r="K36" s="7">
        <f t="shared" si="8"/>
        <v>0.9973809823569916</v>
      </c>
      <c r="L36" s="7">
        <f t="shared" si="8"/>
        <v>0.9917518025967612</v>
      </c>
      <c r="M36" s="7">
        <f t="shared" si="8"/>
        <v>1.014685076463674</v>
      </c>
    </row>
    <row r="37" spans="1:13" s="7" customFormat="1" ht="12.75">
      <c r="A37" s="7" t="s">
        <v>8</v>
      </c>
      <c r="B37" s="7">
        <f>B36/0.9-1</f>
        <v>0.07957931920152639</v>
      </c>
      <c r="C37" s="7">
        <f>C36/0.9-1</f>
        <v>0.12061762057735326</v>
      </c>
      <c r="D37" s="7">
        <f>D36/0.9-1</f>
        <v>0.11607843979436128</v>
      </c>
      <c r="E37" s="7">
        <f aca="true" t="shared" si="9" ref="E37:M37">E36/0.9-1</f>
        <v>0.11094757983884795</v>
      </c>
      <c r="F37" s="7">
        <f t="shared" si="9"/>
        <v>0.044488595414791776</v>
      </c>
      <c r="G37" s="7">
        <f t="shared" si="9"/>
        <v>0.08609396695236216</v>
      </c>
      <c r="H37" s="7">
        <f t="shared" si="9"/>
        <v>0.121307002405032</v>
      </c>
      <c r="I37" s="7">
        <f t="shared" si="9"/>
        <v>0.0994369081657891</v>
      </c>
      <c r="J37" s="7">
        <f t="shared" si="9"/>
        <v>0.0288861888759</v>
      </c>
      <c r="K37" s="7">
        <f t="shared" si="9"/>
        <v>0.10820109150776847</v>
      </c>
      <c r="L37" s="7">
        <f t="shared" si="9"/>
        <v>0.10194644732973468</v>
      </c>
      <c r="M37" s="7">
        <f t="shared" si="9"/>
        <v>0.12742786273741546</v>
      </c>
    </row>
    <row r="38" spans="1:13" s="3" customFormat="1" ht="12.75">
      <c r="A38" s="3" t="s">
        <v>9</v>
      </c>
      <c r="B38" s="8" t="str">
        <f>IF(B27&gt;=0,"Yes","No")</f>
        <v>Yes</v>
      </c>
      <c r="C38" s="8" t="str">
        <f>IF(C27&gt;=0,"Yes","No")</f>
        <v>Yes</v>
      </c>
      <c r="D38" s="8" t="str">
        <f>IF(D27&gt;=0,"Yes","No")</f>
        <v>Yes</v>
      </c>
      <c r="E38" s="8" t="str">
        <f aca="true" t="shared" si="10" ref="E38:M38">IF(E27&gt;=0,"Yes","No")</f>
        <v>Yes</v>
      </c>
      <c r="F38" s="8" t="str">
        <f t="shared" si="10"/>
        <v>Yes</v>
      </c>
      <c r="G38" s="8" t="str">
        <f t="shared" si="10"/>
        <v>Yes</v>
      </c>
      <c r="H38" s="8" t="str">
        <f>IF(H27&gt;=0,"Yes","No")</f>
        <v>Yes</v>
      </c>
      <c r="I38" s="8" t="str">
        <f t="shared" si="10"/>
        <v>Yes</v>
      </c>
      <c r="J38" s="8" t="str">
        <f t="shared" si="10"/>
        <v>Yes</v>
      </c>
      <c r="K38" s="8" t="str">
        <f t="shared" si="10"/>
        <v>Yes</v>
      </c>
      <c r="L38" s="8" t="str">
        <f t="shared" si="10"/>
        <v>Yes</v>
      </c>
      <c r="M38" s="8" t="str">
        <f t="shared" si="10"/>
        <v>Yes</v>
      </c>
    </row>
    <row r="39" s="3" customFormat="1" ht="6" customHeight="1"/>
    <row r="40" spans="1:13" s="7" customFormat="1" ht="12.75">
      <c r="A40" s="7" t="s">
        <v>13</v>
      </c>
      <c r="B40" s="7">
        <f>(B31*2)/B20</f>
        <v>1.109302630252206</v>
      </c>
      <c r="C40" s="7">
        <f>(C31*2)/C20</f>
        <v>1.121767200930896</v>
      </c>
      <c r="D40" s="7">
        <f>(D31*2)/D20</f>
        <v>1.0711629698048657</v>
      </c>
      <c r="E40" s="7">
        <f aca="true" t="shared" si="11" ref="E40:M40">(E31*2)/E20</f>
        <v>1.2365636221345457</v>
      </c>
      <c r="F40" s="7">
        <f t="shared" si="11"/>
        <v>0.9590504749908377</v>
      </c>
      <c r="G40" s="7">
        <f t="shared" si="11"/>
        <v>1.0258486598228844</v>
      </c>
      <c r="H40" s="7">
        <f>(H31*2)/H20</f>
        <v>1.617384388724147</v>
      </c>
      <c r="I40" s="7">
        <f t="shared" si="11"/>
        <v>1.0188887294478388</v>
      </c>
      <c r="J40" s="7">
        <f t="shared" si="11"/>
        <v>1.1007283251851763</v>
      </c>
      <c r="K40" s="7">
        <f t="shared" si="11"/>
        <v>1.0564214108711214</v>
      </c>
      <c r="L40" s="7">
        <f t="shared" si="11"/>
        <v>1.0377893024706903</v>
      </c>
      <c r="M40" s="7">
        <f t="shared" si="11"/>
        <v>1.0791669590676678</v>
      </c>
    </row>
    <row r="41" spans="1:13" s="7" customFormat="1" ht="12.75">
      <c r="A41" s="7" t="s">
        <v>8</v>
      </c>
      <c r="B41" s="7">
        <f>B40/0.95-1</f>
        <v>0.16768697921284836</v>
      </c>
      <c r="C41" s="7">
        <f>C40/0.95-1</f>
        <v>0.18080757992725904</v>
      </c>
      <c r="D41" s="7">
        <f>D40/0.95-1</f>
        <v>0.12753996821564817</v>
      </c>
      <c r="E41" s="7">
        <f aca="true" t="shared" si="12" ref="E41:M41">E40/0.95-1</f>
        <v>0.301645918036364</v>
      </c>
      <c r="F41" s="7">
        <f t="shared" si="12"/>
        <v>0.009526815779829167</v>
      </c>
      <c r="G41" s="7">
        <f t="shared" si="12"/>
        <v>0.07984069455040466</v>
      </c>
      <c r="H41" s="7">
        <f t="shared" si="12"/>
        <v>0.7025098828675234</v>
      </c>
      <c r="I41" s="7">
        <f t="shared" si="12"/>
        <v>0.07251445205035667</v>
      </c>
      <c r="J41" s="7">
        <f t="shared" si="12"/>
        <v>0.15866139493176457</v>
      </c>
      <c r="K41" s="7">
        <f t="shared" si="12"/>
        <v>0.11202253775907511</v>
      </c>
      <c r="L41" s="7">
        <f t="shared" si="12"/>
        <v>0.09240979207441091</v>
      </c>
      <c r="M41" s="7">
        <f t="shared" si="12"/>
        <v>0.13596522007122935</v>
      </c>
    </row>
    <row r="42" spans="1:13" s="3" customFormat="1" ht="12.75">
      <c r="A42" s="3" t="s">
        <v>9</v>
      </c>
      <c r="B42" s="8" t="str">
        <f>IF(B31&gt;=0,"Yes","No")</f>
        <v>Yes</v>
      </c>
      <c r="C42" s="8" t="str">
        <f>IF(C31&gt;=0,"Yes","No")</f>
        <v>Yes</v>
      </c>
      <c r="D42" s="8" t="str">
        <f>IF(D31&gt;=0,"Yes","No")</f>
        <v>Yes</v>
      </c>
      <c r="E42" s="8" t="str">
        <f aca="true" t="shared" si="13" ref="E42:M42">IF(E31&gt;=0,"Yes","No")</f>
        <v>Yes</v>
      </c>
      <c r="F42" s="8" t="str">
        <f t="shared" si="13"/>
        <v>Yes</v>
      </c>
      <c r="G42" s="8" t="str">
        <f t="shared" si="13"/>
        <v>Yes</v>
      </c>
      <c r="H42" s="8" t="str">
        <f>IF(H31&gt;=0,"Yes","No")</f>
        <v>Yes</v>
      </c>
      <c r="I42" s="8" t="str">
        <f t="shared" si="13"/>
        <v>Yes</v>
      </c>
      <c r="J42" s="8" t="str">
        <f t="shared" si="13"/>
        <v>Yes</v>
      </c>
      <c r="K42" s="8" t="str">
        <f t="shared" si="13"/>
        <v>Yes</v>
      </c>
      <c r="L42" s="8" t="str">
        <f t="shared" si="13"/>
        <v>Yes</v>
      </c>
      <c r="M42" s="8" t="str">
        <f t="shared" si="13"/>
        <v>Yes</v>
      </c>
    </row>
    <row r="44" spans="1:13" s="9" customFormat="1" ht="12.75">
      <c r="A44" s="9" t="s">
        <v>30</v>
      </c>
      <c r="B44" s="9">
        <v>2134</v>
      </c>
      <c r="C44" s="9">
        <v>183</v>
      </c>
      <c r="D44" s="9">
        <v>838</v>
      </c>
      <c r="E44" s="9">
        <v>944</v>
      </c>
      <c r="F44" s="9">
        <v>2690</v>
      </c>
      <c r="G44" s="9">
        <v>234</v>
      </c>
      <c r="H44" s="9">
        <v>1939</v>
      </c>
      <c r="I44" s="9">
        <v>135</v>
      </c>
      <c r="J44" s="9">
        <v>510</v>
      </c>
      <c r="K44" s="9">
        <v>643</v>
      </c>
      <c r="L44" s="9">
        <v>1009</v>
      </c>
      <c r="M44" s="9">
        <v>334</v>
      </c>
    </row>
    <row r="45" spans="1:13" s="9" customFormat="1" ht="12.75">
      <c r="A45" s="9" t="s">
        <v>31</v>
      </c>
      <c r="B45" s="6">
        <f>B11/B44</f>
        <v>23898.781630740392</v>
      </c>
      <c r="C45" s="6">
        <f>C11/C44</f>
        <v>24043.715846994535</v>
      </c>
      <c r="D45" s="6">
        <f>D11/D44</f>
        <v>26730.310262529834</v>
      </c>
      <c r="E45" s="6">
        <f aca="true" t="shared" si="14" ref="E45:M45">E11/E44</f>
        <v>21080.508474576272</v>
      </c>
      <c r="F45" s="6">
        <f t="shared" si="14"/>
        <v>31598.16505576208</v>
      </c>
      <c r="G45" s="6">
        <f t="shared" si="14"/>
        <v>35042.73504273504</v>
      </c>
      <c r="H45" s="6">
        <f t="shared" si="14"/>
        <v>20629.190304280557</v>
      </c>
      <c r="I45" s="6">
        <f t="shared" si="14"/>
        <v>32592.59259259259</v>
      </c>
      <c r="J45" s="6">
        <f t="shared" si="14"/>
        <v>29607.843137254902</v>
      </c>
      <c r="K45" s="6">
        <f t="shared" si="14"/>
        <v>35458.78693623639</v>
      </c>
      <c r="L45" s="6">
        <f t="shared" si="14"/>
        <v>33399.4053518335</v>
      </c>
      <c r="M45" s="6">
        <f t="shared" si="14"/>
        <v>34431.1377245509</v>
      </c>
    </row>
    <row r="46" spans="1:13" s="9" customFormat="1" ht="12.75">
      <c r="A46" s="9" t="s">
        <v>32</v>
      </c>
      <c r="B46" s="6">
        <f>B15/B44</f>
        <v>2224.1373008434866</v>
      </c>
      <c r="C46" s="6">
        <f>C15/C44</f>
        <v>2591.1748633879783</v>
      </c>
      <c r="D46" s="6">
        <f>D15/D44</f>
        <v>2522.4832935560858</v>
      </c>
      <c r="E46" s="6">
        <f aca="true" t="shared" si="15" ref="E46:M46">E15/E44</f>
        <v>2283.1419491525426</v>
      </c>
      <c r="F46" s="6">
        <f t="shared" si="15"/>
        <v>3550.6304832713754</v>
      </c>
      <c r="G46" s="6">
        <f t="shared" si="15"/>
        <v>3728.619658119658</v>
      </c>
      <c r="H46" s="6">
        <f>H15/H44</f>
        <v>2465.368746776689</v>
      </c>
      <c r="I46" s="6">
        <f t="shared" si="15"/>
        <v>3722.822222222222</v>
      </c>
      <c r="J46" s="6">
        <f t="shared" si="15"/>
        <v>2907.5960784313725</v>
      </c>
      <c r="K46" s="6">
        <f t="shared" si="15"/>
        <v>3523.49300155521</v>
      </c>
      <c r="L46" s="6">
        <f t="shared" si="15"/>
        <v>3457.0862239841426</v>
      </c>
      <c r="M46" s="6">
        <f t="shared" si="15"/>
        <v>3587.619760479042</v>
      </c>
    </row>
    <row r="47" spans="1:13" s="9" customFormat="1" ht="12.75">
      <c r="A47" s="9" t="s">
        <v>33</v>
      </c>
      <c r="B47" s="6">
        <f>B21/B44</f>
        <v>3053.9278350515465</v>
      </c>
      <c r="C47" s="6">
        <f>C21/C44</f>
        <v>3011.054644808743</v>
      </c>
      <c r="D47" s="6">
        <f>D21/D44</f>
        <v>3141.316229116945</v>
      </c>
      <c r="E47" s="6">
        <f aca="true" t="shared" si="16" ref="E47:M47">E21/E44</f>
        <v>2944.5042372881358</v>
      </c>
      <c r="F47" s="6">
        <f t="shared" si="16"/>
        <v>4523.877323420074</v>
      </c>
      <c r="G47" s="6">
        <f t="shared" si="16"/>
        <v>4217.021367521367</v>
      </c>
      <c r="H47" s="6">
        <f>H21/H44</f>
        <v>3892.4878803506963</v>
      </c>
      <c r="I47" s="6">
        <f t="shared" si="16"/>
        <v>4216.444444444444</v>
      </c>
      <c r="J47" s="6">
        <f t="shared" si="16"/>
        <v>3905.8137254901962</v>
      </c>
      <c r="K47" s="6">
        <f t="shared" si="16"/>
        <v>4285.309486780716</v>
      </c>
      <c r="L47" s="6">
        <f t="shared" si="16"/>
        <v>3945.459861248761</v>
      </c>
      <c r="M47" s="6">
        <f t="shared" si="16"/>
        <v>4082.880239520958</v>
      </c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M47"/>
  <sheetViews>
    <sheetView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6" ht="12.75"/>
    <row r="7" s="3" customFormat="1" ht="12.75"/>
    <row r="8" s="3" customFormat="1" ht="12.75">
      <c r="A8" s="3" t="s">
        <v>36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 customHeight="1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15" t="s">
        <v>44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>
      <c r="F12" s="15"/>
    </row>
    <row r="13" spans="1:13" s="3" customFormat="1" ht="12.75">
      <c r="A13" s="3" t="s">
        <v>26</v>
      </c>
      <c r="B13" s="3">
        <v>8.6209</v>
      </c>
      <c r="C13" s="3">
        <f>B13</f>
        <v>8.6209</v>
      </c>
      <c r="D13" s="3">
        <f>B13</f>
        <v>8.6209</v>
      </c>
      <c r="E13" s="3">
        <f>B13</f>
        <v>8.6209</v>
      </c>
      <c r="F13" s="15"/>
      <c r="G13" s="3">
        <f>B13</f>
        <v>8.6209</v>
      </c>
      <c r="H13" s="3">
        <f>B13</f>
        <v>8.6209</v>
      </c>
      <c r="I13" s="3">
        <v>9.914</v>
      </c>
      <c r="J13" s="3">
        <f>B13</f>
        <v>8.6209</v>
      </c>
      <c r="K13" s="3">
        <f>B13</f>
        <v>8.6209</v>
      </c>
      <c r="L13" s="3">
        <f>B13</f>
        <v>8.6209</v>
      </c>
      <c r="M13" s="3">
        <f>B13</f>
        <v>8.6209</v>
      </c>
    </row>
    <row r="14" spans="1:13" s="6" customFormat="1" ht="12.75">
      <c r="A14" s="6" t="s">
        <v>2</v>
      </c>
      <c r="B14" s="6">
        <f>B11/100*B13</f>
        <v>4396659</v>
      </c>
      <c r="C14" s="6">
        <f>C11/100*C13</f>
        <v>379319.60000000003</v>
      </c>
      <c r="D14" s="6">
        <f>D11/100*D13</f>
        <v>1931081.6</v>
      </c>
      <c r="E14" s="6">
        <f aca="true" t="shared" si="0" ref="E14:M14">E11/100*E13</f>
        <v>1715559.1</v>
      </c>
      <c r="F14" s="15"/>
      <c r="G14" s="6">
        <f t="shared" si="0"/>
        <v>706913.8</v>
      </c>
      <c r="H14" s="6">
        <f t="shared" si="0"/>
        <v>3448360.0000000005</v>
      </c>
      <c r="I14" s="6">
        <f t="shared" si="0"/>
        <v>436216</v>
      </c>
      <c r="J14" s="6">
        <f t="shared" si="0"/>
        <v>1301755.9000000001</v>
      </c>
      <c r="K14" s="6">
        <f t="shared" si="0"/>
        <v>1965565.2000000002</v>
      </c>
      <c r="L14" s="6">
        <f t="shared" si="0"/>
        <v>2905243.3000000003</v>
      </c>
      <c r="M14" s="6">
        <f t="shared" si="0"/>
        <v>991403.5000000001</v>
      </c>
    </row>
    <row r="15" spans="1:13" s="6" customFormat="1" ht="12.75">
      <c r="A15" s="6" t="s">
        <v>3</v>
      </c>
      <c r="B15" s="6">
        <v>4748763</v>
      </c>
      <c r="C15" s="6">
        <v>457476</v>
      </c>
      <c r="D15" s="6">
        <v>2055408</v>
      </c>
      <c r="E15" s="6">
        <v>2132591</v>
      </c>
      <c r="F15" s="15"/>
      <c r="G15" s="6">
        <v>833247</v>
      </c>
      <c r="H15" s="6">
        <v>4283623</v>
      </c>
      <c r="I15" s="6">
        <v>492047</v>
      </c>
      <c r="J15" s="6">
        <v>1474174</v>
      </c>
      <c r="K15" s="6">
        <v>2212416</v>
      </c>
      <c r="L15" s="6">
        <v>3568118</v>
      </c>
      <c r="M15" s="6">
        <v>1178790</v>
      </c>
    </row>
    <row r="16" spans="1:13" s="7" customFormat="1" ht="12.75">
      <c r="A16" s="7" t="s">
        <v>8</v>
      </c>
      <c r="B16" s="7">
        <f>(B15-B14)/B14</f>
        <v>0.08008444593951908</v>
      </c>
      <c r="C16" s="7">
        <f>(C15-C14)/C14</f>
        <v>0.20604366344370278</v>
      </c>
      <c r="D16" s="7">
        <f>(D15-D14)/D14</f>
        <v>0.06438174337117598</v>
      </c>
      <c r="E16" s="7">
        <f aca="true" t="shared" si="1" ref="E16:M16">(E15-E14)/E14</f>
        <v>0.24308804051110794</v>
      </c>
      <c r="F16" s="15"/>
      <c r="G16" s="7">
        <f t="shared" si="1"/>
        <v>0.17871089799067433</v>
      </c>
      <c r="H16" s="7">
        <f t="shared" si="1"/>
        <v>0.24222035982322015</v>
      </c>
      <c r="I16" s="7">
        <f t="shared" si="1"/>
        <v>0.12798934472829973</v>
      </c>
      <c r="J16" s="7">
        <f t="shared" si="1"/>
        <v>0.13245040794514534</v>
      </c>
      <c r="K16" s="7">
        <v>0.03</v>
      </c>
      <c r="L16" s="7">
        <f t="shared" si="1"/>
        <v>0.2281649526564607</v>
      </c>
      <c r="M16" s="7">
        <f t="shared" si="1"/>
        <v>0.18901133594948966</v>
      </c>
    </row>
    <row r="17" spans="1:13" s="3" customFormat="1" ht="12.75">
      <c r="A17" s="3" t="s">
        <v>9</v>
      </c>
      <c r="B17" s="8" t="str">
        <f>IF(B16&gt;=0,"Yes","No")</f>
        <v>Yes</v>
      </c>
      <c r="C17" s="8" t="str">
        <f>IF(C16&gt;=0,"Yes","No")</f>
        <v>Yes</v>
      </c>
      <c r="D17" s="8" t="str">
        <f>IF(D16&gt;=0,"Yes","No")</f>
        <v>Yes</v>
      </c>
      <c r="E17" s="8" t="str">
        <f aca="true" t="shared" si="2" ref="E17:M17">IF(E16&gt;=0,"Yes","No")</f>
        <v>Yes</v>
      </c>
      <c r="F17" s="15"/>
      <c r="G17" s="8" t="str">
        <f t="shared" si="2"/>
        <v>Yes</v>
      </c>
      <c r="H17" s="8" t="str">
        <f t="shared" si="2"/>
        <v>Yes</v>
      </c>
      <c r="I17" s="8" t="str">
        <f t="shared" si="2"/>
        <v>Yes</v>
      </c>
      <c r="J17" s="8" t="str">
        <f t="shared" si="2"/>
        <v>Yes</v>
      </c>
      <c r="K17" s="8" t="str">
        <f t="shared" si="2"/>
        <v>Yes</v>
      </c>
      <c r="L17" s="8" t="str">
        <f t="shared" si="2"/>
        <v>Yes</v>
      </c>
      <c r="M17" s="8" t="str">
        <f t="shared" si="2"/>
        <v>Yes</v>
      </c>
    </row>
    <row r="18" s="3" customFormat="1" ht="6" customHeight="1">
      <c r="F18" s="15"/>
    </row>
    <row r="19" spans="1:13" s="3" customFormat="1" ht="12.75">
      <c r="A19" s="3" t="s">
        <v>27</v>
      </c>
      <c r="B19" s="3">
        <v>10.6036</v>
      </c>
      <c r="C19" s="3">
        <f>B19</f>
        <v>10.6036</v>
      </c>
      <c r="D19" s="3">
        <f>B19</f>
        <v>10.6036</v>
      </c>
      <c r="E19" s="3">
        <f>B19</f>
        <v>10.6036</v>
      </c>
      <c r="F19" s="15"/>
      <c r="G19" s="3">
        <f>B19</f>
        <v>10.6036</v>
      </c>
      <c r="H19" s="3">
        <f>B19</f>
        <v>10.6036</v>
      </c>
      <c r="I19" s="3">
        <v>11.9773</v>
      </c>
      <c r="J19" s="3">
        <f>B19</f>
        <v>10.6036</v>
      </c>
      <c r="K19" s="3">
        <f>B19</f>
        <v>10.6036</v>
      </c>
      <c r="L19" s="3">
        <f>B19</f>
        <v>10.6036</v>
      </c>
      <c r="M19" s="3">
        <f>B19</f>
        <v>10.6036</v>
      </c>
    </row>
    <row r="20" spans="1:13" s="6" customFormat="1" ht="12.75">
      <c r="A20" s="6" t="s">
        <v>4</v>
      </c>
      <c r="B20" s="6">
        <f>(B11/100)*B19</f>
        <v>5407836</v>
      </c>
      <c r="C20" s="6">
        <f>(C11/100)*C19</f>
        <v>466558.4</v>
      </c>
      <c r="D20" s="6">
        <f>(D11/100)*D19</f>
        <v>2375206.4</v>
      </c>
      <c r="E20" s="6">
        <f aca="true" t="shared" si="3" ref="E20:M20">(E11/100)*E19</f>
        <v>2110116.4</v>
      </c>
      <c r="F20" s="15"/>
      <c r="G20" s="6">
        <f t="shared" si="3"/>
        <v>869495.2</v>
      </c>
      <c r="H20" s="6">
        <f t="shared" si="3"/>
        <v>4241440</v>
      </c>
      <c r="I20" s="6">
        <f t="shared" si="3"/>
        <v>527001.2</v>
      </c>
      <c r="J20" s="6">
        <f t="shared" si="3"/>
        <v>1601143.6</v>
      </c>
      <c r="K20" s="6">
        <f t="shared" si="3"/>
        <v>2417620.8</v>
      </c>
      <c r="L20" s="6">
        <f t="shared" si="3"/>
        <v>3573413.2</v>
      </c>
      <c r="M20" s="6">
        <f t="shared" si="3"/>
        <v>1219414</v>
      </c>
    </row>
    <row r="21" spans="1:13" s="6" customFormat="1" ht="12.75">
      <c r="A21" s="6" t="s">
        <v>5</v>
      </c>
      <c r="B21" s="6">
        <v>6456522</v>
      </c>
      <c r="C21" s="6">
        <v>533003</v>
      </c>
      <c r="D21" s="6">
        <v>2553782</v>
      </c>
      <c r="E21" s="6">
        <v>2730987</v>
      </c>
      <c r="F21" s="15"/>
      <c r="G21" s="6">
        <v>947268</v>
      </c>
      <c r="H21" s="6">
        <v>6914001</v>
      </c>
      <c r="I21" s="6">
        <v>557564</v>
      </c>
      <c r="J21" s="6">
        <v>1974599</v>
      </c>
      <c r="K21" s="6">
        <v>2710412</v>
      </c>
      <c r="L21" s="6">
        <v>4040471</v>
      </c>
      <c r="M21" s="6">
        <v>1341132</v>
      </c>
    </row>
    <row r="22" spans="1:13" s="7" customFormat="1" ht="12.75">
      <c r="A22" s="7" t="s">
        <v>8</v>
      </c>
      <c r="B22" s="7">
        <f>(B21-B20)/B20</f>
        <v>0.19391971206227407</v>
      </c>
      <c r="C22" s="7">
        <f>(C21-C20)/C20</f>
        <v>0.14241432583788005</v>
      </c>
      <c r="D22" s="7">
        <f>(D21-D20)/D20</f>
        <v>0.07518319250066019</v>
      </c>
      <c r="E22" s="7">
        <f aca="true" t="shared" si="4" ref="E22:M22">(E21-E20)/E20</f>
        <v>0.2942352374494602</v>
      </c>
      <c r="F22" s="15"/>
      <c r="G22" s="7">
        <f t="shared" si="4"/>
        <v>0.08944592218565445</v>
      </c>
      <c r="H22" s="7">
        <f t="shared" si="4"/>
        <v>0.630106991964993</v>
      </c>
      <c r="I22" s="7">
        <f t="shared" si="4"/>
        <v>0.057993795839554156</v>
      </c>
      <c r="J22" s="7">
        <f t="shared" si="4"/>
        <v>0.23324291462677044</v>
      </c>
      <c r="K22" s="7">
        <f t="shared" si="4"/>
        <v>0.12110716453134429</v>
      </c>
      <c r="L22" s="7">
        <f t="shared" si="4"/>
        <v>0.13070355255865732</v>
      </c>
      <c r="M22" s="7">
        <f t="shared" si="4"/>
        <v>0.09981679724851444</v>
      </c>
    </row>
    <row r="23" spans="1:13" s="3" customFormat="1" ht="12.75">
      <c r="A23" s="3" t="s">
        <v>9</v>
      </c>
      <c r="B23" s="8" t="str">
        <f>IF(B22&gt;=0,"Yes","No")</f>
        <v>Yes</v>
      </c>
      <c r="C23" s="8" t="str">
        <f>IF(C22&gt;=0,"Yes","No")</f>
        <v>Yes</v>
      </c>
      <c r="D23" s="8" t="str">
        <f>IF(D22&gt;=0,"Yes","No")</f>
        <v>Yes</v>
      </c>
      <c r="E23" s="8" t="str">
        <f aca="true" t="shared" si="5" ref="E23:M23">IF(E22&gt;=0,"Yes","No")</f>
        <v>Yes</v>
      </c>
      <c r="F23" s="15"/>
      <c r="G23" s="8" t="str">
        <f t="shared" si="5"/>
        <v>Yes</v>
      </c>
      <c r="H23" s="8" t="str">
        <f t="shared" si="5"/>
        <v>Yes</v>
      </c>
      <c r="I23" s="8" t="str">
        <f t="shared" si="5"/>
        <v>Yes</v>
      </c>
      <c r="J23" s="8" t="str">
        <f t="shared" si="5"/>
        <v>Yes</v>
      </c>
      <c r="K23" s="8" t="str">
        <f t="shared" si="5"/>
        <v>Yes</v>
      </c>
      <c r="L23" s="8" t="str">
        <f t="shared" si="5"/>
        <v>Yes</v>
      </c>
      <c r="M23" s="8" t="str">
        <f t="shared" si="5"/>
        <v>Yes</v>
      </c>
    </row>
    <row r="24" s="3" customFormat="1" ht="6" customHeight="1">
      <c r="F24" s="15"/>
    </row>
    <row r="25" spans="1:13" s="6" customFormat="1" ht="12.75">
      <c r="A25" s="6" t="s">
        <v>6</v>
      </c>
      <c r="B25" s="6">
        <v>4405416</v>
      </c>
      <c r="C25" s="6">
        <v>373670</v>
      </c>
      <c r="D25" s="6">
        <v>1940465</v>
      </c>
      <c r="E25" s="6">
        <v>1726242</v>
      </c>
      <c r="F25" s="15"/>
      <c r="G25" s="6">
        <v>733530</v>
      </c>
      <c r="H25" s="6">
        <v>2775835</v>
      </c>
      <c r="I25" s="6">
        <v>373670</v>
      </c>
      <c r="J25" s="6">
        <v>1353908</v>
      </c>
      <c r="K25" s="6">
        <v>1977804</v>
      </c>
      <c r="L25" s="6">
        <v>2923345</v>
      </c>
      <c r="M25" s="6">
        <v>997579</v>
      </c>
    </row>
    <row r="26" spans="1:13" s="6" customFormat="1" ht="12.75">
      <c r="A26" s="6" t="s">
        <v>7</v>
      </c>
      <c r="B26" s="6">
        <v>5086068</v>
      </c>
      <c r="C26" s="6">
        <v>504231</v>
      </c>
      <c r="D26" s="6">
        <v>2880604</v>
      </c>
      <c r="E26" s="6">
        <v>2298135</v>
      </c>
      <c r="F26" s="15"/>
      <c r="G26" s="6">
        <v>1114926</v>
      </c>
      <c r="H26" s="6">
        <v>4945605</v>
      </c>
      <c r="I26" s="6">
        <v>422366</v>
      </c>
      <c r="J26" s="6">
        <v>1755513</v>
      </c>
      <c r="K26" s="6">
        <v>3072902</v>
      </c>
      <c r="L26" s="6">
        <v>4437225</v>
      </c>
      <c r="M26" s="6">
        <v>1030962</v>
      </c>
    </row>
    <row r="27" spans="1:13" s="7" customFormat="1" ht="12.75">
      <c r="A27" s="7" t="s">
        <v>8</v>
      </c>
      <c r="B27" s="7">
        <f>(B26-B25)/B25</f>
        <v>0.15450345665426377</v>
      </c>
      <c r="C27" s="7">
        <f>(C26-C25)/C25</f>
        <v>0.3494018786629914</v>
      </c>
      <c r="D27" s="7">
        <f>(D26-D25)/D25</f>
        <v>0.484491603816611</v>
      </c>
      <c r="E27" s="7">
        <f aca="true" t="shared" si="6" ref="E27:M27">(E26-E25)/E25</f>
        <v>0.33129364249045035</v>
      </c>
      <c r="F27" s="15"/>
      <c r="G27" s="7">
        <f t="shared" si="6"/>
        <v>0.5199460144779354</v>
      </c>
      <c r="H27" s="7">
        <f t="shared" si="6"/>
        <v>0.7816638957286727</v>
      </c>
      <c r="I27" s="7">
        <f t="shared" si="6"/>
        <v>0.13031819519897236</v>
      </c>
      <c r="J27" s="7">
        <f t="shared" si="6"/>
        <v>0.29662650638004945</v>
      </c>
      <c r="K27" s="7">
        <f t="shared" si="6"/>
        <v>0.5536938948449897</v>
      </c>
      <c r="L27" s="7">
        <f t="shared" si="6"/>
        <v>0.5178588226842881</v>
      </c>
      <c r="M27" s="7">
        <f t="shared" si="6"/>
        <v>0.033464016383664856</v>
      </c>
    </row>
    <row r="28" spans="1:13" s="3" customFormat="1" ht="12.75">
      <c r="A28" s="3" t="s">
        <v>9</v>
      </c>
      <c r="B28" s="8" t="str">
        <f>IF(B27&gt;=0,"Yes","No")</f>
        <v>Yes</v>
      </c>
      <c r="C28" s="8" t="str">
        <f>IF(C27&gt;=0,"Yes","No")</f>
        <v>Yes</v>
      </c>
      <c r="D28" s="8" t="str">
        <f>IF(D27&gt;=0,"Yes","No")</f>
        <v>Yes</v>
      </c>
      <c r="E28" s="8" t="str">
        <f aca="true" t="shared" si="7" ref="E28:M28">IF(E27&gt;=0,"Yes","No")</f>
        <v>Yes</v>
      </c>
      <c r="F28" s="15"/>
      <c r="G28" s="8" t="str">
        <f t="shared" si="7"/>
        <v>Yes</v>
      </c>
      <c r="H28" s="8" t="str">
        <f t="shared" si="7"/>
        <v>Yes</v>
      </c>
      <c r="I28" s="8" t="str">
        <f t="shared" si="7"/>
        <v>Yes</v>
      </c>
      <c r="J28" s="8" t="str">
        <f t="shared" si="7"/>
        <v>Yes</v>
      </c>
      <c r="K28" s="8" t="str">
        <f t="shared" si="7"/>
        <v>Yes</v>
      </c>
      <c r="L28" s="8" t="str">
        <f t="shared" si="7"/>
        <v>Yes</v>
      </c>
      <c r="M28" s="8" t="str">
        <f t="shared" si="7"/>
        <v>Yes</v>
      </c>
    </row>
    <row r="29" s="3" customFormat="1" ht="6" customHeight="1">
      <c r="F29" s="15"/>
    </row>
    <row r="30" spans="1:13" s="6" customFormat="1" ht="12.75">
      <c r="A30" s="6" t="s">
        <v>28</v>
      </c>
      <c r="B30" s="6">
        <v>3074755</v>
      </c>
      <c r="C30" s="6">
        <v>254086</v>
      </c>
      <c r="D30" s="6">
        <v>1196213</v>
      </c>
      <c r="E30" s="6">
        <v>1311336</v>
      </c>
      <c r="F30" s="15"/>
      <c r="G30" s="6">
        <v>437824</v>
      </c>
      <c r="H30" s="6">
        <v>6143374</v>
      </c>
      <c r="I30" s="6">
        <v>266408</v>
      </c>
      <c r="J30" s="6">
        <v>940483</v>
      </c>
      <c r="K30" s="6">
        <v>1265023</v>
      </c>
      <c r="L30" s="6">
        <v>1882835</v>
      </c>
      <c r="M30" s="6">
        <v>639947</v>
      </c>
    </row>
    <row r="31" spans="1:13" s="6" customFormat="1" ht="12.75">
      <c r="A31" s="6" t="s">
        <v>29</v>
      </c>
      <c r="B31" s="6">
        <v>3111504</v>
      </c>
      <c r="C31" s="6">
        <v>253388</v>
      </c>
      <c r="D31" s="6">
        <v>1210506</v>
      </c>
      <c r="E31" s="6">
        <v>1311624</v>
      </c>
      <c r="F31" s="15"/>
      <c r="G31" s="6">
        <v>435588</v>
      </c>
      <c r="H31" s="6">
        <v>6149963</v>
      </c>
      <c r="I31" s="6">
        <v>275194</v>
      </c>
      <c r="J31" s="6">
        <v>1014705</v>
      </c>
      <c r="K31" s="6">
        <v>1265715</v>
      </c>
      <c r="L31" s="6">
        <v>1892342</v>
      </c>
      <c r="M31" s="6">
        <v>640273</v>
      </c>
    </row>
    <row r="32" spans="1:6" s="3" customFormat="1" ht="12.75">
      <c r="A32" s="3" t="s">
        <v>11</v>
      </c>
      <c r="F32" s="15"/>
    </row>
    <row r="33" s="3" customFormat="1" ht="6" customHeight="1">
      <c r="F33" s="15"/>
    </row>
    <row r="34" spans="1:6" s="3" customFormat="1" ht="12.75">
      <c r="A34" s="3" t="s">
        <v>10</v>
      </c>
      <c r="F34" s="15"/>
    </row>
    <row r="35" s="3" customFormat="1" ht="6" customHeight="1">
      <c r="F35" s="15"/>
    </row>
    <row r="36" spans="1:13" s="7" customFormat="1" ht="12.75">
      <c r="A36" s="7" t="s">
        <v>12</v>
      </c>
      <c r="B36" s="7">
        <f>B31/B30</f>
        <v>1.0119518465698893</v>
      </c>
      <c r="C36" s="7">
        <f>C31/C30</f>
        <v>0.9972528986248751</v>
      </c>
      <c r="D36" s="7">
        <f>D31/D30</f>
        <v>1.0119485409371074</v>
      </c>
      <c r="E36" s="7">
        <f aca="true" t="shared" si="8" ref="E36:M36">E31/E30</f>
        <v>1.0002196233459617</v>
      </c>
      <c r="F36" s="15"/>
      <c r="G36" s="7">
        <f t="shared" si="8"/>
        <v>0.9948929250109633</v>
      </c>
      <c r="H36" s="7">
        <f>H31/H30</f>
        <v>1.0010725376641565</v>
      </c>
      <c r="I36" s="7">
        <f t="shared" si="8"/>
        <v>1.0329794901054021</v>
      </c>
      <c r="J36" s="7">
        <f t="shared" si="8"/>
        <v>1.0789190235230195</v>
      </c>
      <c r="K36" s="7">
        <f t="shared" si="8"/>
        <v>1.000547025627202</v>
      </c>
      <c r="L36" s="7">
        <f t="shared" si="8"/>
        <v>1.0050493006556602</v>
      </c>
      <c r="M36" s="7">
        <f t="shared" si="8"/>
        <v>1.0005094171861106</v>
      </c>
    </row>
    <row r="37" spans="1:13" s="7" customFormat="1" ht="12.75">
      <c r="A37" s="7" t="s">
        <v>8</v>
      </c>
      <c r="B37" s="7">
        <f>B36/0.9-1</f>
        <v>0.12439094063321043</v>
      </c>
      <c r="C37" s="7">
        <f>C36/0.9-1</f>
        <v>0.10805877624986127</v>
      </c>
      <c r="D37" s="7">
        <f>D36/0.9-1</f>
        <v>0.12438726770789699</v>
      </c>
      <c r="E37" s="7">
        <f aca="true" t="shared" si="9" ref="E37:M37">E36/0.9-1</f>
        <v>0.11135513705106859</v>
      </c>
      <c r="F37" s="15"/>
      <c r="G37" s="7">
        <f t="shared" si="9"/>
        <v>0.10543658334551465</v>
      </c>
      <c r="H37" s="7">
        <f t="shared" si="9"/>
        <v>0.11230281962684052</v>
      </c>
      <c r="I37" s="7">
        <f t="shared" si="9"/>
        <v>0.14775498900600237</v>
      </c>
      <c r="J37" s="7">
        <f t="shared" si="9"/>
        <v>0.19879891502557712</v>
      </c>
      <c r="K37" s="7">
        <f t="shared" si="9"/>
        <v>0.11171891736355777</v>
      </c>
      <c r="L37" s="7">
        <f t="shared" si="9"/>
        <v>0.11672144517295568</v>
      </c>
      <c r="M37" s="7">
        <f t="shared" si="9"/>
        <v>0.1116771302067896</v>
      </c>
    </row>
    <row r="38" spans="1:13" s="3" customFormat="1" ht="12.75">
      <c r="A38" s="3" t="s">
        <v>9</v>
      </c>
      <c r="B38" s="8" t="str">
        <f>IF(B27&gt;=0,"Yes","No")</f>
        <v>Yes</v>
      </c>
      <c r="C38" s="8" t="str">
        <f>IF(C27&gt;=0,"Yes","No")</f>
        <v>Yes</v>
      </c>
      <c r="D38" s="8" t="str">
        <f>IF(D27&gt;=0,"Yes","No")</f>
        <v>Yes</v>
      </c>
      <c r="E38" s="8" t="str">
        <f aca="true" t="shared" si="10" ref="E38:M38">IF(E27&gt;=0,"Yes","No")</f>
        <v>Yes</v>
      </c>
      <c r="F38" s="15"/>
      <c r="G38" s="8" t="str">
        <f t="shared" si="10"/>
        <v>Yes</v>
      </c>
      <c r="H38" s="8" t="str">
        <f>IF(H27&gt;=0,"Yes","No")</f>
        <v>Yes</v>
      </c>
      <c r="I38" s="8" t="str">
        <f t="shared" si="10"/>
        <v>Yes</v>
      </c>
      <c r="J38" s="8" t="str">
        <f t="shared" si="10"/>
        <v>Yes</v>
      </c>
      <c r="K38" s="8" t="str">
        <f t="shared" si="10"/>
        <v>Yes</v>
      </c>
      <c r="L38" s="8" t="str">
        <f t="shared" si="10"/>
        <v>Yes</v>
      </c>
      <c r="M38" s="8" t="str">
        <f t="shared" si="10"/>
        <v>Yes</v>
      </c>
    </row>
    <row r="39" s="3" customFormat="1" ht="6" customHeight="1"/>
    <row r="40" spans="1:13" s="7" customFormat="1" ht="12.75">
      <c r="A40" s="7" t="s">
        <v>13</v>
      </c>
      <c r="B40" s="7">
        <f>(B31*2)/B20</f>
        <v>1.1507390386838654</v>
      </c>
      <c r="C40" s="7">
        <f>(C31*2)/C20</f>
        <v>1.0862005699608024</v>
      </c>
      <c r="D40" s="7">
        <f>(D31*2)/D20</f>
        <v>1.0192848924623983</v>
      </c>
      <c r="E40" s="7">
        <f aca="true" t="shared" si="11" ref="E40:M40">(E31*2)/E20</f>
        <v>1.2431769166857336</v>
      </c>
      <c r="G40" s="7">
        <f t="shared" si="11"/>
        <v>1.0019330756512514</v>
      </c>
      <c r="H40" s="7">
        <f>(H31*2)/H20</f>
        <v>2.89994105775397</v>
      </c>
      <c r="I40" s="7">
        <f t="shared" si="11"/>
        <v>1.0443771285530281</v>
      </c>
      <c r="J40" s="7">
        <f t="shared" si="11"/>
        <v>1.2674753220135908</v>
      </c>
      <c r="K40" s="7">
        <f t="shared" si="11"/>
        <v>1.04707487625851</v>
      </c>
      <c r="L40" s="7">
        <f t="shared" si="11"/>
        <v>1.059122969602284</v>
      </c>
      <c r="M40" s="7">
        <f t="shared" si="11"/>
        <v>1.050132276650916</v>
      </c>
    </row>
    <row r="41" spans="1:13" s="7" customFormat="1" ht="12.75">
      <c r="A41" s="7" t="s">
        <v>8</v>
      </c>
      <c r="B41" s="7">
        <f>B40/0.95-1</f>
        <v>0.21130425124617425</v>
      </c>
      <c r="C41" s="7">
        <f>C40/0.95-1</f>
        <v>0.14336902101137095</v>
      </c>
      <c r="D41" s="7">
        <f>D40/0.95-1</f>
        <v>0.07293146574989295</v>
      </c>
      <c r="E41" s="7">
        <f aca="true" t="shared" si="12" ref="E41:M41">E40/0.95-1</f>
        <v>0.308607280721825</v>
      </c>
      <c r="G41" s="7">
        <f t="shared" si="12"/>
        <v>0.05466639542237006</v>
      </c>
      <c r="H41" s="7">
        <f t="shared" si="12"/>
        <v>2.0525695344778634</v>
      </c>
      <c r="I41" s="7">
        <f t="shared" si="12"/>
        <v>0.09934434584529273</v>
      </c>
      <c r="J41" s="7">
        <f t="shared" si="12"/>
        <v>0.3341845494879905</v>
      </c>
      <c r="K41" s="7">
        <f t="shared" si="12"/>
        <v>0.1021840802721159</v>
      </c>
      <c r="L41" s="7">
        <f t="shared" si="12"/>
        <v>0.11486628379187791</v>
      </c>
      <c r="M41" s="7">
        <f t="shared" si="12"/>
        <v>0.10540239647464844</v>
      </c>
    </row>
    <row r="42" spans="1:13" s="3" customFormat="1" ht="12.75">
      <c r="A42" s="3" t="s">
        <v>9</v>
      </c>
      <c r="B42" s="8" t="str">
        <f>IF(B31&gt;=0,"Yes","No")</f>
        <v>Yes</v>
      </c>
      <c r="C42" s="8" t="str">
        <f>IF(C31&gt;=0,"Yes","No")</f>
        <v>Yes</v>
      </c>
      <c r="D42" s="8" t="str">
        <f>IF(D31&gt;=0,"Yes","No")</f>
        <v>Yes</v>
      </c>
      <c r="E42" s="8" t="str">
        <f aca="true" t="shared" si="13" ref="E42:M42">IF(E31&gt;=0,"Yes","No")</f>
        <v>Yes</v>
      </c>
      <c r="F42" s="8"/>
      <c r="G42" s="8" t="str">
        <f t="shared" si="13"/>
        <v>Yes</v>
      </c>
      <c r="H42" s="8" t="str">
        <f>IF(H31&gt;=0,"Yes","No")</f>
        <v>Yes</v>
      </c>
      <c r="I42" s="8" t="str">
        <f t="shared" si="13"/>
        <v>Yes</v>
      </c>
      <c r="J42" s="8" t="str">
        <f t="shared" si="13"/>
        <v>Yes</v>
      </c>
      <c r="K42" s="8" t="str">
        <f t="shared" si="13"/>
        <v>Yes</v>
      </c>
      <c r="L42" s="8" t="str">
        <f t="shared" si="13"/>
        <v>Yes</v>
      </c>
      <c r="M42" s="8" t="str">
        <f t="shared" si="13"/>
        <v>Yes</v>
      </c>
    </row>
    <row r="44" spans="1:13" s="9" customFormat="1" ht="12.75">
      <c r="A44" s="9" t="s">
        <v>30</v>
      </c>
      <c r="B44" s="9">
        <v>2140</v>
      </c>
      <c r="C44" s="9">
        <v>183</v>
      </c>
      <c r="D44" s="9">
        <v>838</v>
      </c>
      <c r="E44" s="9">
        <v>944</v>
      </c>
      <c r="G44" s="9">
        <v>234</v>
      </c>
      <c r="H44" s="9">
        <v>1833</v>
      </c>
      <c r="I44" s="9">
        <v>135</v>
      </c>
      <c r="J44" s="9">
        <v>513</v>
      </c>
      <c r="K44" s="9">
        <v>648</v>
      </c>
      <c r="L44" s="9">
        <v>1009</v>
      </c>
      <c r="M44" s="9">
        <v>334</v>
      </c>
    </row>
    <row r="45" spans="1:13" s="9" customFormat="1" ht="12.75">
      <c r="A45" s="9" t="s">
        <v>31</v>
      </c>
      <c r="B45" s="6">
        <f>B11/B44</f>
        <v>23831.77570093458</v>
      </c>
      <c r="C45" s="6">
        <f>C11/C44</f>
        <v>24043.715846994535</v>
      </c>
      <c r="D45" s="6">
        <f>D11/D44</f>
        <v>26730.310262529834</v>
      </c>
      <c r="E45" s="6">
        <f aca="true" t="shared" si="14" ref="E45:M45">E11/E44</f>
        <v>21080.508474576272</v>
      </c>
      <c r="F45" s="6"/>
      <c r="G45" s="6">
        <f t="shared" si="14"/>
        <v>35042.73504273504</v>
      </c>
      <c r="H45" s="6">
        <f t="shared" si="14"/>
        <v>21822.14948172395</v>
      </c>
      <c r="I45" s="6">
        <f t="shared" si="14"/>
        <v>32592.59259259259</v>
      </c>
      <c r="J45" s="6">
        <f t="shared" si="14"/>
        <v>29434.697855750488</v>
      </c>
      <c r="K45" s="6">
        <f t="shared" si="14"/>
        <v>35185.18518518518</v>
      </c>
      <c r="L45" s="6">
        <f t="shared" si="14"/>
        <v>33399.4053518335</v>
      </c>
      <c r="M45" s="6">
        <f t="shared" si="14"/>
        <v>34431.1377245509</v>
      </c>
    </row>
    <row r="46" spans="1:13" s="9" customFormat="1" ht="12.75">
      <c r="A46" s="9" t="s">
        <v>32</v>
      </c>
      <c r="B46" s="6">
        <f>B15/B44</f>
        <v>2219.0481308411213</v>
      </c>
      <c r="C46" s="6">
        <f>C15/C44</f>
        <v>2499.8688524590166</v>
      </c>
      <c r="D46" s="6">
        <f>D15/D44</f>
        <v>2452.7541766109784</v>
      </c>
      <c r="E46" s="6">
        <f aca="true" t="shared" si="15" ref="E46:M46">E15/E44</f>
        <v>2259.1006355932204</v>
      </c>
      <c r="F46" s="6"/>
      <c r="G46" s="6">
        <f t="shared" si="15"/>
        <v>3560.8846153846152</v>
      </c>
      <c r="H46" s="6">
        <f>H15/H44</f>
        <v>2336.94653573377</v>
      </c>
      <c r="I46" s="6">
        <f t="shared" si="15"/>
        <v>3644.7925925925924</v>
      </c>
      <c r="J46" s="6">
        <f t="shared" si="15"/>
        <v>2873.633528265107</v>
      </c>
      <c r="K46" s="6">
        <f t="shared" si="15"/>
        <v>3414.222222222222</v>
      </c>
      <c r="L46" s="6">
        <f t="shared" si="15"/>
        <v>3536.2913776015857</v>
      </c>
      <c r="M46" s="6">
        <f t="shared" si="15"/>
        <v>3529.311377245509</v>
      </c>
    </row>
    <row r="47" spans="1:13" s="9" customFormat="1" ht="12.75">
      <c r="A47" s="9" t="s">
        <v>33</v>
      </c>
      <c r="B47" s="6">
        <f>B21/B44</f>
        <v>3017.0663551401867</v>
      </c>
      <c r="C47" s="6">
        <f>C21/C44</f>
        <v>2912.584699453552</v>
      </c>
      <c r="D47" s="6">
        <f>D21/D44</f>
        <v>3047.472553699284</v>
      </c>
      <c r="E47" s="6">
        <f aca="true" t="shared" si="16" ref="E47:M47">E21/E44</f>
        <v>2892.9947033898306</v>
      </c>
      <c r="F47" s="6"/>
      <c r="G47" s="6">
        <f t="shared" si="16"/>
        <v>4048.153846153846</v>
      </c>
      <c r="H47" s="6">
        <f>H21/H44</f>
        <v>3771.959083469722</v>
      </c>
      <c r="I47" s="6">
        <f t="shared" si="16"/>
        <v>4130.103703703704</v>
      </c>
      <c r="J47" s="6">
        <f t="shared" si="16"/>
        <v>3849.120857699805</v>
      </c>
      <c r="K47" s="6">
        <f t="shared" si="16"/>
        <v>4182.734567901234</v>
      </c>
      <c r="L47" s="6">
        <f t="shared" si="16"/>
        <v>4004.4311199207136</v>
      </c>
      <c r="M47" s="6">
        <f t="shared" si="16"/>
        <v>4015.365269461078</v>
      </c>
    </row>
  </sheetData>
  <sheetProtection password="F4F5" sheet="1" objects="1" scenarios="1"/>
  <mergeCells count="2">
    <mergeCell ref="A4:C4"/>
    <mergeCell ref="F11:F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M47"/>
  <sheetViews>
    <sheetView zoomScale="75" zoomScaleNormal="75" zoomScalePageLayoutView="0" workbookViewId="0" topLeftCell="A1">
      <selection activeCell="E6" sqref="E6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6" ht="12.75"/>
    <row r="7" s="3" customFormat="1" ht="12.75"/>
    <row r="8" s="3" customFormat="1" ht="12.75">
      <c r="A8" s="3" t="s">
        <v>37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15" t="s">
        <v>44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>
      <c r="F12" s="15"/>
    </row>
    <row r="13" spans="1:13" s="3" customFormat="1" ht="12.75">
      <c r="A13" s="3" t="s">
        <v>26</v>
      </c>
      <c r="B13" s="3">
        <v>8.5781</v>
      </c>
      <c r="C13" s="3">
        <f>B13</f>
        <v>8.5781</v>
      </c>
      <c r="D13" s="3">
        <f>B13</f>
        <v>8.5781</v>
      </c>
      <c r="E13" s="3">
        <f>B13</f>
        <v>8.5781</v>
      </c>
      <c r="F13" s="15"/>
      <c r="G13" s="3">
        <f>B13</f>
        <v>8.5781</v>
      </c>
      <c r="H13" s="3">
        <f>B13</f>
        <v>8.5781</v>
      </c>
      <c r="I13" s="3">
        <v>9.8648</v>
      </c>
      <c r="J13" s="3">
        <f>B13</f>
        <v>8.5781</v>
      </c>
      <c r="K13" s="3">
        <f>B13</f>
        <v>8.5781</v>
      </c>
      <c r="L13" s="3">
        <f>B13</f>
        <v>8.5781</v>
      </c>
      <c r="M13" s="3">
        <f>B13</f>
        <v>8.5781</v>
      </c>
    </row>
    <row r="14" spans="1:13" s="6" customFormat="1" ht="12.75">
      <c r="A14" s="6" t="s">
        <v>2</v>
      </c>
      <c r="B14" s="6">
        <f>B11/100*B13</f>
        <v>4374831</v>
      </c>
      <c r="C14" s="6">
        <f>C11/100*C13</f>
        <v>377436.39999999997</v>
      </c>
      <c r="D14" s="6">
        <f>D11/100*D13</f>
        <v>1921494.4</v>
      </c>
      <c r="E14" s="6">
        <f aca="true" t="shared" si="0" ref="E14:M14">E11/100*E13</f>
        <v>1707041.9</v>
      </c>
      <c r="F14" s="15"/>
      <c r="G14" s="6">
        <f t="shared" si="0"/>
        <v>703404.2</v>
      </c>
      <c r="H14" s="6">
        <f t="shared" si="0"/>
        <v>3431239.9999999995</v>
      </c>
      <c r="I14" s="6">
        <f t="shared" si="0"/>
        <v>434051.2</v>
      </c>
      <c r="J14" s="6">
        <f t="shared" si="0"/>
        <v>1295293.0999999999</v>
      </c>
      <c r="K14" s="6">
        <f t="shared" si="0"/>
        <v>1955806.7999999998</v>
      </c>
      <c r="L14" s="6">
        <f t="shared" si="0"/>
        <v>2890819.6999999997</v>
      </c>
      <c r="M14" s="6">
        <f t="shared" si="0"/>
        <v>986481.4999999999</v>
      </c>
    </row>
    <row r="15" spans="1:13" s="6" customFormat="1" ht="12.75">
      <c r="A15" s="6" t="s">
        <v>3</v>
      </c>
      <c r="B15" s="6">
        <v>4744060</v>
      </c>
      <c r="C15" s="6">
        <v>452399</v>
      </c>
      <c r="D15" s="6">
        <v>2074128</v>
      </c>
      <c r="E15" s="6">
        <v>2083609</v>
      </c>
      <c r="F15" s="15"/>
      <c r="G15" s="6">
        <v>843758</v>
      </c>
      <c r="H15" s="6">
        <v>4561496</v>
      </c>
      <c r="I15" s="6">
        <v>483279</v>
      </c>
      <c r="J15" s="6">
        <v>1500791</v>
      </c>
      <c r="K15" s="6">
        <v>2348578</v>
      </c>
      <c r="L15" s="6">
        <v>3435863</v>
      </c>
      <c r="M15" s="6">
        <v>1183345</v>
      </c>
    </row>
    <row r="16" spans="1:13" s="7" customFormat="1" ht="12.75">
      <c r="A16" s="7" t="s">
        <v>8</v>
      </c>
      <c r="B16" s="7">
        <f>(B15-B14)/B14</f>
        <v>0.08439846019194798</v>
      </c>
      <c r="C16" s="7">
        <f>(C15-C14)/C14</f>
        <v>0.19860988500314236</v>
      </c>
      <c r="D16" s="7">
        <f>(D15-D14)/D14</f>
        <v>0.07943483988295781</v>
      </c>
      <c r="E16" s="7">
        <f aca="true" t="shared" si="1" ref="E16:M16">(E15-E14)/E14</f>
        <v>0.22059628413338894</v>
      </c>
      <c r="F16" s="15"/>
      <c r="G16" s="7">
        <f t="shared" si="1"/>
        <v>0.19953506106446345</v>
      </c>
      <c r="H16" s="7">
        <f t="shared" si="1"/>
        <v>0.329401615742414</v>
      </c>
      <c r="I16" s="7">
        <f t="shared" si="1"/>
        <v>0.11341473079673547</v>
      </c>
      <c r="J16" s="7">
        <f t="shared" si="1"/>
        <v>0.15864972954769863</v>
      </c>
      <c r="K16" s="7">
        <f t="shared" si="1"/>
        <v>0.20082310788570742</v>
      </c>
      <c r="L16" s="7">
        <f t="shared" si="1"/>
        <v>0.18854282057092675</v>
      </c>
      <c r="M16" s="7">
        <f t="shared" si="1"/>
        <v>0.19956126901518187</v>
      </c>
    </row>
    <row r="17" spans="1:13" s="3" customFormat="1" ht="12.75">
      <c r="A17" s="3" t="s">
        <v>9</v>
      </c>
      <c r="B17" s="8" t="str">
        <f>IF(B16&gt;=0,"Yes","No")</f>
        <v>Yes</v>
      </c>
      <c r="C17" s="8" t="str">
        <f>IF(C16&gt;=0,"Yes","No")</f>
        <v>Yes</v>
      </c>
      <c r="D17" s="8" t="str">
        <f>IF(D16&gt;=0,"Yes","No")</f>
        <v>Yes</v>
      </c>
      <c r="E17" s="8" t="str">
        <f aca="true" t="shared" si="2" ref="E17:M17">IF(E16&gt;=0,"Yes","No")</f>
        <v>Yes</v>
      </c>
      <c r="F17" s="15"/>
      <c r="G17" s="8" t="str">
        <f t="shared" si="2"/>
        <v>Yes</v>
      </c>
      <c r="H17" s="8" t="str">
        <f t="shared" si="2"/>
        <v>Yes</v>
      </c>
      <c r="I17" s="8" t="str">
        <f t="shared" si="2"/>
        <v>Yes</v>
      </c>
      <c r="J17" s="8" t="str">
        <f t="shared" si="2"/>
        <v>Yes</v>
      </c>
      <c r="K17" s="8" t="str">
        <f t="shared" si="2"/>
        <v>Yes</v>
      </c>
      <c r="L17" s="8" t="str">
        <f t="shared" si="2"/>
        <v>Yes</v>
      </c>
      <c r="M17" s="8" t="str">
        <f t="shared" si="2"/>
        <v>Yes</v>
      </c>
    </row>
    <row r="18" s="3" customFormat="1" ht="6" customHeight="1">
      <c r="F18" s="15"/>
    </row>
    <row r="19" spans="1:13" s="3" customFormat="1" ht="12.75">
      <c r="A19" s="3" t="s">
        <v>27</v>
      </c>
      <c r="B19" s="3">
        <v>10.5509</v>
      </c>
      <c r="C19" s="3">
        <f>B19</f>
        <v>10.5509</v>
      </c>
      <c r="D19" s="3">
        <f>B19</f>
        <v>10.5509</v>
      </c>
      <c r="E19" s="3">
        <f>B19</f>
        <v>10.5509</v>
      </c>
      <c r="F19" s="15"/>
      <c r="G19" s="3">
        <f>B19</f>
        <v>10.5509</v>
      </c>
      <c r="H19" s="3">
        <f>B19</f>
        <v>10.5509</v>
      </c>
      <c r="I19" s="3">
        <v>11.9178</v>
      </c>
      <c r="J19" s="3">
        <f>B19</f>
        <v>10.5509</v>
      </c>
      <c r="K19" s="3">
        <f>B19</f>
        <v>10.5509</v>
      </c>
      <c r="L19" s="3">
        <f>B19</f>
        <v>10.5509</v>
      </c>
      <c r="M19" s="3">
        <f>B19</f>
        <v>10.5509</v>
      </c>
    </row>
    <row r="20" spans="1:13" s="6" customFormat="1" ht="12.75">
      <c r="A20" s="6" t="s">
        <v>4</v>
      </c>
      <c r="B20" s="6">
        <f>(B11/100)*B19</f>
        <v>5380959</v>
      </c>
      <c r="C20" s="6">
        <f>(C11/100)*C19</f>
        <v>464239.60000000003</v>
      </c>
      <c r="D20" s="6">
        <f>(D11/100)*D19</f>
        <v>2363401.6</v>
      </c>
      <c r="E20" s="6">
        <f aca="true" t="shared" si="3" ref="E20:M20">(E11/100)*E19</f>
        <v>2099629.1</v>
      </c>
      <c r="F20" s="15"/>
      <c r="G20" s="6">
        <f t="shared" si="3"/>
        <v>865173.8</v>
      </c>
      <c r="H20" s="6">
        <f t="shared" si="3"/>
        <v>4220360</v>
      </c>
      <c r="I20" s="6">
        <f t="shared" si="3"/>
        <v>524383.2</v>
      </c>
      <c r="J20" s="6">
        <f t="shared" si="3"/>
        <v>1593185.9000000001</v>
      </c>
      <c r="K20" s="6">
        <f t="shared" si="3"/>
        <v>2405605.2</v>
      </c>
      <c r="L20" s="6">
        <f t="shared" si="3"/>
        <v>3555653.3000000003</v>
      </c>
      <c r="M20" s="6">
        <f t="shared" si="3"/>
        <v>1213353.5</v>
      </c>
    </row>
    <row r="21" spans="1:13" s="6" customFormat="1" ht="12.75">
      <c r="A21" s="6" t="s">
        <v>5</v>
      </c>
      <c r="B21" s="6">
        <v>6451912</v>
      </c>
      <c r="C21" s="6">
        <v>527127</v>
      </c>
      <c r="D21" s="6">
        <v>2572502</v>
      </c>
      <c r="E21" s="6">
        <v>2682005</v>
      </c>
      <c r="F21" s="15"/>
      <c r="G21" s="6">
        <v>889976</v>
      </c>
      <c r="H21" s="6">
        <v>5649708</v>
      </c>
      <c r="I21" s="6">
        <v>551936</v>
      </c>
      <c r="J21" s="6">
        <v>1938339</v>
      </c>
      <c r="K21" s="6">
        <v>2685907</v>
      </c>
      <c r="L21" s="6">
        <v>3908206</v>
      </c>
      <c r="M21" s="6">
        <v>1342454</v>
      </c>
    </row>
    <row r="22" spans="1:13" s="7" customFormat="1" ht="12.75">
      <c r="A22" s="7" t="s">
        <v>8</v>
      </c>
      <c r="B22" s="7">
        <f>(B21-B20)/B20</f>
        <v>0.19902641889670597</v>
      </c>
      <c r="C22" s="7">
        <f>(C21-C20)/C20</f>
        <v>0.13546323924111592</v>
      </c>
      <c r="D22" s="7">
        <f>(D21-D20)/D20</f>
        <v>0.0884743413899694</v>
      </c>
      <c r="E22" s="7">
        <f aca="true" t="shared" si="4" ref="E22:M22">(E21-E20)/E20</f>
        <v>0.27737084611753565</v>
      </c>
      <c r="F22" s="15"/>
      <c r="G22" s="7">
        <f t="shared" si="4"/>
        <v>0.02866730360997981</v>
      </c>
      <c r="H22" s="7">
        <f t="shared" si="4"/>
        <v>0.33867916481058485</v>
      </c>
      <c r="I22" s="7">
        <f t="shared" si="4"/>
        <v>0.052543254627532024</v>
      </c>
      <c r="J22" s="7">
        <f t="shared" si="4"/>
        <v>0.21664333082536058</v>
      </c>
      <c r="K22" s="7">
        <f t="shared" si="4"/>
        <v>0.11652028354444852</v>
      </c>
      <c r="L22" s="7">
        <f t="shared" si="4"/>
        <v>0.0991527211047263</v>
      </c>
      <c r="M22" s="7">
        <f t="shared" si="4"/>
        <v>0.10639974253175187</v>
      </c>
    </row>
    <row r="23" spans="1:13" s="3" customFormat="1" ht="12.75">
      <c r="A23" s="3" t="s">
        <v>9</v>
      </c>
      <c r="B23" s="8" t="str">
        <f>IF(B22&gt;=0,"Yes","No")</f>
        <v>Yes</v>
      </c>
      <c r="C23" s="8" t="str">
        <f>IF(C22&gt;=0,"Yes","No")</f>
        <v>Yes</v>
      </c>
      <c r="D23" s="8" t="str">
        <f>IF(D22&gt;=0,"Yes","No")</f>
        <v>Yes</v>
      </c>
      <c r="E23" s="8" t="str">
        <f aca="true" t="shared" si="5" ref="E23:M23">IF(E22&gt;=0,"Yes","No")</f>
        <v>Yes</v>
      </c>
      <c r="F23" s="15"/>
      <c r="G23" s="8" t="str">
        <f t="shared" si="5"/>
        <v>Yes</v>
      </c>
      <c r="H23" s="8" t="str">
        <f t="shared" si="5"/>
        <v>Yes</v>
      </c>
      <c r="I23" s="8" t="str">
        <f t="shared" si="5"/>
        <v>Yes</v>
      </c>
      <c r="J23" s="8" t="str">
        <f t="shared" si="5"/>
        <v>Yes</v>
      </c>
      <c r="K23" s="8" t="str">
        <f t="shared" si="5"/>
        <v>Yes</v>
      </c>
      <c r="L23" s="8" t="str">
        <f t="shared" si="5"/>
        <v>Yes</v>
      </c>
      <c r="M23" s="8" t="str">
        <f t="shared" si="5"/>
        <v>Yes</v>
      </c>
    </row>
    <row r="24" s="3" customFormat="1" ht="6" customHeight="1">
      <c r="F24" s="15"/>
    </row>
    <row r="25" spans="1:13" s="6" customFormat="1" ht="12.75">
      <c r="A25" s="6" t="s">
        <v>6</v>
      </c>
      <c r="B25" s="6">
        <v>4381380</v>
      </c>
      <c r="C25" s="6">
        <v>371360</v>
      </c>
      <c r="D25" s="6">
        <v>1930109</v>
      </c>
      <c r="E25" s="6">
        <v>1717128</v>
      </c>
      <c r="F25" s="15"/>
      <c r="G25" s="6">
        <v>413120</v>
      </c>
      <c r="H25" s="6">
        <v>2761182</v>
      </c>
      <c r="I25" s="6">
        <v>371360</v>
      </c>
      <c r="J25" s="6">
        <v>1346894</v>
      </c>
      <c r="K25" s="6">
        <v>1967362</v>
      </c>
      <c r="L25" s="6">
        <v>2907910</v>
      </c>
      <c r="M25" s="6">
        <v>992312</v>
      </c>
    </row>
    <row r="26" spans="1:13" s="6" customFormat="1" ht="12.75">
      <c r="A26" s="6" t="s">
        <v>7</v>
      </c>
      <c r="B26" s="6">
        <v>5080804</v>
      </c>
      <c r="C26" s="6">
        <v>503060</v>
      </c>
      <c r="D26" s="6">
        <v>2949765</v>
      </c>
      <c r="E26" s="6">
        <v>2349495</v>
      </c>
      <c r="F26" s="15"/>
      <c r="G26" s="6">
        <v>436550</v>
      </c>
      <c r="H26" s="6">
        <v>5048884</v>
      </c>
      <c r="I26" s="6">
        <v>430200</v>
      </c>
      <c r="J26" s="6">
        <v>1801165</v>
      </c>
      <c r="K26" s="6">
        <v>3147536</v>
      </c>
      <c r="L26" s="6">
        <v>4578042</v>
      </c>
      <c r="M26" s="6">
        <v>1050085</v>
      </c>
    </row>
    <row r="27" spans="1:13" s="7" customFormat="1" ht="12.75">
      <c r="A27" s="7" t="s">
        <v>8</v>
      </c>
      <c r="B27" s="7">
        <f>(B26-B25)/B25</f>
        <v>0.15963554861710239</v>
      </c>
      <c r="C27" s="7">
        <f>(C26-C25)/C25</f>
        <v>0.35464239551917276</v>
      </c>
      <c r="D27" s="7">
        <f>(D26-D25)/D25</f>
        <v>0.528289334954658</v>
      </c>
      <c r="E27" s="7">
        <f aca="true" t="shared" si="6" ref="E27:M27">(E26-E25)/E25</f>
        <v>0.3682701580779068</v>
      </c>
      <c r="F27" s="15"/>
      <c r="G27" s="7">
        <f t="shared" si="6"/>
        <v>0.056714756003098374</v>
      </c>
      <c r="H27" s="7">
        <f t="shared" si="6"/>
        <v>0.8285227123746279</v>
      </c>
      <c r="I27" s="7">
        <f t="shared" si="6"/>
        <v>0.1584446359327876</v>
      </c>
      <c r="J27" s="7">
        <f t="shared" si="6"/>
        <v>0.33727301480294664</v>
      </c>
      <c r="K27" s="7">
        <f t="shared" si="6"/>
        <v>0.5998763826891035</v>
      </c>
      <c r="L27" s="7">
        <f t="shared" si="6"/>
        <v>0.5743410215584389</v>
      </c>
      <c r="M27" s="7">
        <f t="shared" si="6"/>
        <v>0.058220599972589264</v>
      </c>
    </row>
    <row r="28" spans="1:13" s="3" customFormat="1" ht="12.75">
      <c r="A28" s="3" t="s">
        <v>9</v>
      </c>
      <c r="B28" s="8" t="str">
        <f>IF(B27&gt;=0,"Yes","No")</f>
        <v>Yes</v>
      </c>
      <c r="C28" s="8" t="str">
        <f>IF(C27&gt;=0,"Yes","No")</f>
        <v>Yes</v>
      </c>
      <c r="D28" s="8" t="str">
        <f>IF(D27&gt;=0,"Yes","No")</f>
        <v>Yes</v>
      </c>
      <c r="E28" s="8" t="str">
        <f aca="true" t="shared" si="7" ref="E28:M28">IF(E27&gt;=0,"Yes","No")</f>
        <v>Yes</v>
      </c>
      <c r="F28" s="15"/>
      <c r="G28" s="8" t="str">
        <f t="shared" si="7"/>
        <v>Yes</v>
      </c>
      <c r="H28" s="8" t="str">
        <f t="shared" si="7"/>
        <v>Yes</v>
      </c>
      <c r="I28" s="8" t="str">
        <f t="shared" si="7"/>
        <v>Yes</v>
      </c>
      <c r="J28" s="8" t="str">
        <f t="shared" si="7"/>
        <v>Yes</v>
      </c>
      <c r="K28" s="8" t="str">
        <f t="shared" si="7"/>
        <v>Yes</v>
      </c>
      <c r="L28" s="8" t="str">
        <f t="shared" si="7"/>
        <v>Yes</v>
      </c>
      <c r="M28" s="8" t="str">
        <f t="shared" si="7"/>
        <v>Yes</v>
      </c>
    </row>
    <row r="29" s="3" customFormat="1" ht="6" customHeight="1">
      <c r="F29" s="15"/>
    </row>
    <row r="30" spans="1:13" s="6" customFormat="1" ht="12.75">
      <c r="A30" s="6" t="s">
        <v>28</v>
      </c>
      <c r="B30" s="6">
        <v>3071863</v>
      </c>
      <c r="C30" s="6">
        <v>258084</v>
      </c>
      <c r="D30" s="6">
        <v>1202898</v>
      </c>
      <c r="E30" s="6">
        <v>1279010</v>
      </c>
      <c r="F30" s="15"/>
      <c r="G30" s="6">
        <v>413120</v>
      </c>
      <c r="H30" s="6">
        <v>2389089</v>
      </c>
      <c r="I30" s="6">
        <v>219998</v>
      </c>
      <c r="J30" s="6">
        <v>927753</v>
      </c>
      <c r="K30" s="6">
        <v>1255327</v>
      </c>
      <c r="L30" s="6">
        <v>1955184</v>
      </c>
      <c r="M30" s="6">
        <v>641269</v>
      </c>
    </row>
    <row r="31" spans="1:13" s="6" customFormat="1" ht="12.75">
      <c r="A31" s="6" t="s">
        <v>29</v>
      </c>
      <c r="B31" s="6">
        <v>2915786</v>
      </c>
      <c r="C31" s="6">
        <v>251895</v>
      </c>
      <c r="D31" s="6">
        <v>1182035</v>
      </c>
      <c r="E31" s="6">
        <v>1271472</v>
      </c>
      <c r="F31" s="15"/>
      <c r="G31" s="6">
        <v>436550</v>
      </c>
      <c r="H31" s="6">
        <v>2625039</v>
      </c>
      <c r="I31" s="6">
        <v>217815</v>
      </c>
      <c r="J31" s="6">
        <v>893011</v>
      </c>
      <c r="K31" s="6">
        <v>1211772</v>
      </c>
      <c r="L31" s="6">
        <v>1834054</v>
      </c>
      <c r="M31" s="6">
        <v>652425</v>
      </c>
    </row>
    <row r="32" spans="1:6" s="3" customFormat="1" ht="12.75">
      <c r="A32" s="3" t="s">
        <v>11</v>
      </c>
      <c r="F32" s="15"/>
    </row>
    <row r="33" s="3" customFormat="1" ht="6" customHeight="1">
      <c r="F33" s="15"/>
    </row>
    <row r="34" spans="1:6" s="3" customFormat="1" ht="12.75">
      <c r="A34" s="3" t="s">
        <v>10</v>
      </c>
      <c r="F34" s="15"/>
    </row>
    <row r="35" s="3" customFormat="1" ht="6" customHeight="1">
      <c r="F35" s="15"/>
    </row>
    <row r="36" spans="1:13" s="7" customFormat="1" ht="12.75">
      <c r="A36" s="7" t="s">
        <v>12</v>
      </c>
      <c r="B36" s="7">
        <f>B31/B30</f>
        <v>0.9491914190183611</v>
      </c>
      <c r="C36" s="7">
        <f>C31/C30</f>
        <v>0.9760194355326173</v>
      </c>
      <c r="D36" s="7">
        <f>D31/D30</f>
        <v>0.9826560523003613</v>
      </c>
      <c r="E36" s="7">
        <f aca="true" t="shared" si="8" ref="E36:M36">E31/E30</f>
        <v>0.9941063791526259</v>
      </c>
      <c r="F36" s="15"/>
      <c r="G36" s="7">
        <f t="shared" si="8"/>
        <v>1.0567147560030983</v>
      </c>
      <c r="H36" s="7">
        <f>H31/H30</f>
        <v>1.0987614944441166</v>
      </c>
      <c r="I36" s="7">
        <f t="shared" si="8"/>
        <v>0.9900771825198411</v>
      </c>
      <c r="J36" s="7">
        <f t="shared" si="8"/>
        <v>0.9625525328400986</v>
      </c>
      <c r="K36" s="7">
        <f t="shared" si="8"/>
        <v>0.9653038610656824</v>
      </c>
      <c r="L36" s="7">
        <f t="shared" si="8"/>
        <v>0.9380467516100787</v>
      </c>
      <c r="M36" s="7">
        <f t="shared" si="8"/>
        <v>1.0173967554957435</v>
      </c>
    </row>
    <row r="37" spans="1:13" s="7" customFormat="1" ht="12.75">
      <c r="A37" s="7" t="s">
        <v>8</v>
      </c>
      <c r="B37" s="7">
        <f>B36/0.9-1</f>
        <v>0.054657132242623474</v>
      </c>
      <c r="C37" s="7">
        <f>C36/0.9-1</f>
        <v>0.08446603948068576</v>
      </c>
      <c r="D37" s="7">
        <f>D36/0.9-1</f>
        <v>0.09184005811151263</v>
      </c>
      <c r="E37" s="7">
        <f aca="true" t="shared" si="9" ref="E37:M37">E36/0.9-1</f>
        <v>0.10456264350291766</v>
      </c>
      <c r="F37" s="15"/>
      <c r="G37" s="7">
        <f t="shared" si="9"/>
        <v>0.17412750667010912</v>
      </c>
      <c r="H37" s="7">
        <f t="shared" si="9"/>
        <v>0.22084610493790735</v>
      </c>
      <c r="I37" s="7">
        <f t="shared" si="9"/>
        <v>0.10008575835537892</v>
      </c>
      <c r="J37" s="7">
        <f t="shared" si="9"/>
        <v>0.06950281426677618</v>
      </c>
      <c r="K37" s="7">
        <f t="shared" si="9"/>
        <v>0.07255984562853612</v>
      </c>
      <c r="L37" s="7">
        <f t="shared" si="9"/>
        <v>0.04227416845564291</v>
      </c>
      <c r="M37" s="7">
        <f t="shared" si="9"/>
        <v>0.13044083943971496</v>
      </c>
    </row>
    <row r="38" spans="1:13" s="3" customFormat="1" ht="12.75">
      <c r="A38" s="3" t="s">
        <v>9</v>
      </c>
      <c r="B38" s="8" t="str">
        <f>IF(B27&gt;=0,"Yes","No")</f>
        <v>Yes</v>
      </c>
      <c r="C38" s="8" t="str">
        <f>IF(C27&gt;=0,"Yes","No")</f>
        <v>Yes</v>
      </c>
      <c r="D38" s="8" t="str">
        <f>IF(D27&gt;=0,"Yes","No")</f>
        <v>Yes</v>
      </c>
      <c r="E38" s="8" t="str">
        <f aca="true" t="shared" si="10" ref="E38:M38">IF(E27&gt;=0,"Yes","No")</f>
        <v>Yes</v>
      </c>
      <c r="F38" s="15"/>
      <c r="G38" s="8" t="str">
        <f t="shared" si="10"/>
        <v>Yes</v>
      </c>
      <c r="H38" s="8" t="str">
        <f>IF(H27&gt;=0,"Yes","No")</f>
        <v>Yes</v>
      </c>
      <c r="I38" s="8" t="str">
        <f t="shared" si="10"/>
        <v>Yes</v>
      </c>
      <c r="J38" s="8" t="str">
        <f t="shared" si="10"/>
        <v>Yes</v>
      </c>
      <c r="K38" s="8" t="str">
        <f t="shared" si="10"/>
        <v>Yes</v>
      </c>
      <c r="L38" s="8" t="str">
        <f t="shared" si="10"/>
        <v>Yes</v>
      </c>
      <c r="M38" s="8" t="str">
        <f t="shared" si="10"/>
        <v>Yes</v>
      </c>
    </row>
    <row r="39" s="3" customFormat="1" ht="6" customHeight="1"/>
    <row r="40" spans="1:13" s="7" customFormat="1" ht="12.75">
      <c r="A40" s="7" t="s">
        <v>13</v>
      </c>
      <c r="B40" s="7">
        <f>(B31*2)/B20</f>
        <v>1.083742135927815</v>
      </c>
      <c r="C40" s="7">
        <f>(C31*2)/C20</f>
        <v>1.0851939386471985</v>
      </c>
      <c r="D40" s="7">
        <f>(D31*2)/D20</f>
        <v>1.0002828127052126</v>
      </c>
      <c r="E40" s="7">
        <f aca="true" t="shared" si="11" ref="E40:M40">(E31*2)/E20</f>
        <v>1.211139624612747</v>
      </c>
      <c r="G40" s="7">
        <f t="shared" si="11"/>
        <v>1.0091613962420036</v>
      </c>
      <c r="H40" s="7">
        <f>(H31*2)/H20</f>
        <v>1.2439881905808983</v>
      </c>
      <c r="I40" s="7">
        <f t="shared" si="11"/>
        <v>0.8307474381330295</v>
      </c>
      <c r="J40" s="7">
        <f t="shared" si="11"/>
        <v>1.1210380408212248</v>
      </c>
      <c r="K40" s="7">
        <f t="shared" si="11"/>
        <v>1.0074570839803638</v>
      </c>
      <c r="L40" s="7">
        <f t="shared" si="11"/>
        <v>1.0316270149285927</v>
      </c>
      <c r="M40" s="7">
        <f t="shared" si="11"/>
        <v>1.0754079499502824</v>
      </c>
    </row>
    <row r="41" spans="1:13" s="7" customFormat="1" ht="12.75">
      <c r="A41" s="7" t="s">
        <v>8</v>
      </c>
      <c r="B41" s="7">
        <f>B40/0.95-1</f>
        <v>0.14078119571348946</v>
      </c>
      <c r="C41" s="7">
        <f>C40/0.95-1</f>
        <v>0.14230940910231427</v>
      </c>
      <c r="D41" s="7">
        <f>D40/0.95-1</f>
        <v>0.052929276531802794</v>
      </c>
      <c r="E41" s="7">
        <f aca="true" t="shared" si="12" ref="E41:M41">E40/0.95-1</f>
        <v>0.27488381538183915</v>
      </c>
      <c r="G41" s="7">
        <f t="shared" si="12"/>
        <v>0.06227515393895122</v>
      </c>
      <c r="H41" s="7">
        <f t="shared" si="12"/>
        <v>0.30946125324305096</v>
      </c>
      <c r="I41" s="7">
        <f t="shared" si="12"/>
        <v>-0.1255290124915478</v>
      </c>
      <c r="J41" s="7">
        <f t="shared" si="12"/>
        <v>0.18004004296971043</v>
      </c>
      <c r="K41" s="7">
        <f t="shared" si="12"/>
        <v>0.060481141031961894</v>
      </c>
      <c r="L41" s="7">
        <f t="shared" si="12"/>
        <v>0.08592317360904489</v>
      </c>
      <c r="M41" s="7">
        <f t="shared" si="12"/>
        <v>0.13200836836871832</v>
      </c>
    </row>
    <row r="42" spans="1:13" s="3" customFormat="1" ht="12.75">
      <c r="A42" s="3" t="s">
        <v>9</v>
      </c>
      <c r="B42" s="8" t="str">
        <f>IF(B31&gt;=0,"Yes","No")</f>
        <v>Yes</v>
      </c>
      <c r="C42" s="8" t="str">
        <f>IF(C31&gt;=0,"Yes","No")</f>
        <v>Yes</v>
      </c>
      <c r="D42" s="8" t="str">
        <f>IF(D31&gt;=0,"Yes","No")</f>
        <v>Yes</v>
      </c>
      <c r="E42" s="8" t="str">
        <f aca="true" t="shared" si="13" ref="E42:M42">IF(E31&gt;=0,"Yes","No")</f>
        <v>Yes</v>
      </c>
      <c r="F42" s="8"/>
      <c r="G42" s="8" t="str">
        <f t="shared" si="13"/>
        <v>Yes</v>
      </c>
      <c r="H42" s="8" t="str">
        <f>IF(H31&gt;=0,"Yes","No")</f>
        <v>Yes</v>
      </c>
      <c r="I42" s="8" t="str">
        <f t="shared" si="13"/>
        <v>Yes</v>
      </c>
      <c r="J42" s="8" t="str">
        <f t="shared" si="13"/>
        <v>Yes</v>
      </c>
      <c r="K42" s="8" t="str">
        <f t="shared" si="13"/>
        <v>Yes</v>
      </c>
      <c r="L42" s="8" t="str">
        <f t="shared" si="13"/>
        <v>Yes</v>
      </c>
      <c r="M42" s="8" t="str">
        <f t="shared" si="13"/>
        <v>Yes</v>
      </c>
    </row>
    <row r="44" spans="1:13" s="9" customFormat="1" ht="12.75">
      <c r="A44" s="9" t="s">
        <v>30</v>
      </c>
      <c r="B44" s="9">
        <v>2142</v>
      </c>
      <c r="C44" s="9">
        <v>185</v>
      </c>
      <c r="D44" s="9">
        <v>838</v>
      </c>
      <c r="E44" s="9">
        <v>944</v>
      </c>
      <c r="G44" s="9">
        <v>234</v>
      </c>
      <c r="H44" s="9">
        <v>1787</v>
      </c>
      <c r="I44" s="9">
        <v>113</v>
      </c>
      <c r="J44" s="9">
        <v>515</v>
      </c>
      <c r="K44" s="9">
        <v>643</v>
      </c>
      <c r="L44" s="9">
        <v>1009</v>
      </c>
      <c r="M44" s="9">
        <v>334</v>
      </c>
    </row>
    <row r="45" spans="1:13" s="9" customFormat="1" ht="12.75">
      <c r="A45" s="9" t="s">
        <v>31</v>
      </c>
      <c r="B45" s="6">
        <f>B11/B44</f>
        <v>23809.52380952381</v>
      </c>
      <c r="C45" s="6">
        <f>C11/C44</f>
        <v>23783.783783783783</v>
      </c>
      <c r="D45" s="6">
        <f>D11/D44</f>
        <v>26730.310262529834</v>
      </c>
      <c r="E45" s="6">
        <f aca="true" t="shared" si="14" ref="E45:M45">E11/E44</f>
        <v>21080.508474576272</v>
      </c>
      <c r="F45" s="6"/>
      <c r="G45" s="6">
        <f t="shared" si="14"/>
        <v>35042.73504273504</v>
      </c>
      <c r="H45" s="6">
        <f t="shared" si="14"/>
        <v>22383.88360380526</v>
      </c>
      <c r="I45" s="6">
        <f t="shared" si="14"/>
        <v>38938.05309734513</v>
      </c>
      <c r="J45" s="6">
        <f t="shared" si="14"/>
        <v>29320.388349514564</v>
      </c>
      <c r="K45" s="6">
        <f t="shared" si="14"/>
        <v>35458.78693623639</v>
      </c>
      <c r="L45" s="6">
        <f t="shared" si="14"/>
        <v>33399.4053518335</v>
      </c>
      <c r="M45" s="6">
        <f t="shared" si="14"/>
        <v>34431.1377245509</v>
      </c>
    </row>
    <row r="46" spans="1:13" s="9" customFormat="1" ht="12.75">
      <c r="A46" s="9" t="s">
        <v>32</v>
      </c>
      <c r="B46" s="6">
        <f>B15/B44</f>
        <v>2214.780578898226</v>
      </c>
      <c r="C46" s="6">
        <f>C15/C44</f>
        <v>2445.4</v>
      </c>
      <c r="D46" s="6">
        <f>D15/D44</f>
        <v>2475.09307875895</v>
      </c>
      <c r="E46" s="6">
        <f aca="true" t="shared" si="15" ref="E46:M46">E15/E44</f>
        <v>2207.2129237288136</v>
      </c>
      <c r="F46" s="6"/>
      <c r="G46" s="6">
        <f t="shared" si="15"/>
        <v>3605.803418803419</v>
      </c>
      <c r="H46" s="6">
        <f>H15/H44</f>
        <v>2552.599888080582</v>
      </c>
      <c r="I46" s="6">
        <f t="shared" si="15"/>
        <v>4276.805309734514</v>
      </c>
      <c r="J46" s="6">
        <f t="shared" si="15"/>
        <v>2914.157281553398</v>
      </c>
      <c r="K46" s="6">
        <f t="shared" si="15"/>
        <v>3652.5318818040437</v>
      </c>
      <c r="L46" s="6">
        <f t="shared" si="15"/>
        <v>3405.2160555004957</v>
      </c>
      <c r="M46" s="6">
        <f t="shared" si="15"/>
        <v>3542.9491017964074</v>
      </c>
    </row>
    <row r="47" spans="1:13" s="9" customFormat="1" ht="12.75">
      <c r="A47" s="9" t="s">
        <v>33</v>
      </c>
      <c r="B47" s="6">
        <f>B21/B44</f>
        <v>3012.0971055088703</v>
      </c>
      <c r="C47" s="6">
        <f>C21/C44</f>
        <v>2849.3351351351353</v>
      </c>
      <c r="D47" s="6">
        <f>D21/D44</f>
        <v>3069.8114558472553</v>
      </c>
      <c r="E47" s="6">
        <f aca="true" t="shared" si="16" ref="E47:M47">E21/E44</f>
        <v>2841.106991525424</v>
      </c>
      <c r="F47" s="6"/>
      <c r="G47" s="6">
        <f t="shared" si="16"/>
        <v>3803.3162393162393</v>
      </c>
      <c r="H47" s="6">
        <f>H21/H44</f>
        <v>3161.560156687185</v>
      </c>
      <c r="I47" s="6">
        <f t="shared" si="16"/>
        <v>4884.3893805309735</v>
      </c>
      <c r="J47" s="6">
        <f t="shared" si="16"/>
        <v>3763.7650485436893</v>
      </c>
      <c r="K47" s="6">
        <f t="shared" si="16"/>
        <v>4177.149300155521</v>
      </c>
      <c r="L47" s="6">
        <f t="shared" si="16"/>
        <v>3873.3458870168483</v>
      </c>
      <c r="M47" s="6">
        <f t="shared" si="16"/>
        <v>4019.323353293413</v>
      </c>
    </row>
  </sheetData>
  <sheetProtection password="F4F5" sheet="1" objects="1" scenarios="1"/>
  <mergeCells count="2">
    <mergeCell ref="A4:C4"/>
    <mergeCell ref="F11:F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4:M47"/>
  <sheetViews>
    <sheetView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6" ht="12.75"/>
    <row r="7" s="3" customFormat="1" ht="12.75"/>
    <row r="8" s="3" customFormat="1" ht="12.75">
      <c r="A8" s="3" t="s">
        <v>41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15" t="s">
        <v>44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>
      <c r="F12" s="15"/>
    </row>
    <row r="13" spans="1:13" s="3" customFormat="1" ht="12.75">
      <c r="A13" s="3" t="s">
        <v>26</v>
      </c>
      <c r="B13" s="3">
        <v>8.5355</v>
      </c>
      <c r="C13" s="3">
        <f>B13</f>
        <v>8.5355</v>
      </c>
      <c r="D13" s="3">
        <f>B13</f>
        <v>8.5355</v>
      </c>
      <c r="E13" s="3">
        <f>B13</f>
        <v>8.5355</v>
      </c>
      <c r="F13" s="15"/>
      <c r="G13" s="3">
        <f>B13</f>
        <v>8.5355</v>
      </c>
      <c r="H13" s="3">
        <f>B13</f>
        <v>8.5355</v>
      </c>
      <c r="I13" s="3">
        <v>9.8159</v>
      </c>
      <c r="J13" s="3">
        <f>B13</f>
        <v>8.5355</v>
      </c>
      <c r="K13" s="3">
        <f>B13</f>
        <v>8.5355</v>
      </c>
      <c r="L13" s="3">
        <f>B13</f>
        <v>8.5355</v>
      </c>
      <c r="M13" s="3">
        <f>B13</f>
        <v>8.5355</v>
      </c>
    </row>
    <row r="14" spans="1:13" s="6" customFormat="1" ht="12.75">
      <c r="A14" s="6" t="s">
        <v>2</v>
      </c>
      <c r="B14" s="6">
        <f>B11/100*B13</f>
        <v>4353105</v>
      </c>
      <c r="C14" s="6">
        <f>C11/100*C13</f>
        <v>375562.00000000006</v>
      </c>
      <c r="D14" s="6">
        <f>D11/100*D13</f>
        <v>1911952.0000000002</v>
      </c>
      <c r="E14" s="6">
        <f aca="true" t="shared" si="0" ref="E14:M14">E11/100*E13</f>
        <v>1698564.5000000002</v>
      </c>
      <c r="F14" s="15"/>
      <c r="G14" s="6">
        <f t="shared" si="0"/>
        <v>699911.0000000001</v>
      </c>
      <c r="H14" s="6">
        <f t="shared" si="0"/>
        <v>3414200.0000000005</v>
      </c>
      <c r="I14" s="6">
        <f t="shared" si="0"/>
        <v>431899.6</v>
      </c>
      <c r="J14" s="6">
        <f t="shared" si="0"/>
        <v>1288860.5</v>
      </c>
      <c r="K14" s="6">
        <f t="shared" si="0"/>
        <v>1946094.0000000002</v>
      </c>
      <c r="L14" s="6">
        <f t="shared" si="0"/>
        <v>2876463.5000000005</v>
      </c>
      <c r="M14" s="6">
        <f t="shared" si="0"/>
        <v>981582.5000000001</v>
      </c>
    </row>
    <row r="15" spans="1:13" s="6" customFormat="1" ht="12.75">
      <c r="A15" s="6" t="s">
        <v>3</v>
      </c>
      <c r="B15" s="6">
        <v>5285106</v>
      </c>
      <c r="C15" s="6">
        <v>462324</v>
      </c>
      <c r="D15" s="6">
        <v>2097279</v>
      </c>
      <c r="E15" s="6">
        <v>1947593</v>
      </c>
      <c r="F15" s="15"/>
      <c r="G15" s="6">
        <v>846788</v>
      </c>
      <c r="H15" s="6">
        <v>4439579</v>
      </c>
      <c r="I15" s="6">
        <v>475905</v>
      </c>
      <c r="J15" s="6">
        <v>1565236</v>
      </c>
      <c r="K15" s="6">
        <v>2408256</v>
      </c>
      <c r="L15" s="6">
        <v>3438127</v>
      </c>
      <c r="M15" s="6">
        <v>1162403</v>
      </c>
    </row>
    <row r="16" spans="1:13" s="7" customFormat="1" ht="12.75">
      <c r="A16" s="7" t="s">
        <v>8</v>
      </c>
      <c r="B16" s="7">
        <f>(B15-B14)/B14</f>
        <v>0.21410028014486213</v>
      </c>
      <c r="C16" s="7">
        <f>(C15-C14)/C14</f>
        <v>0.23101911268978206</v>
      </c>
      <c r="D16" s="7">
        <f>(D15-D14)/D14</f>
        <v>0.09693078068905482</v>
      </c>
      <c r="E16" s="7">
        <f aca="true" t="shared" si="1" ref="E16:M16">(E15-E14)/E14</f>
        <v>0.14661115312371106</v>
      </c>
      <c r="F16" s="15"/>
      <c r="G16" s="7">
        <f t="shared" si="1"/>
        <v>0.2098509667657743</v>
      </c>
      <c r="H16" s="7">
        <f t="shared" si="1"/>
        <v>0.30032774881377755</v>
      </c>
      <c r="I16" s="7">
        <f t="shared" si="1"/>
        <v>0.10188803138507196</v>
      </c>
      <c r="J16" s="7">
        <f t="shared" si="1"/>
        <v>0.21443399033487331</v>
      </c>
      <c r="K16" s="7">
        <f t="shared" si="1"/>
        <v>0.23748184825604504</v>
      </c>
      <c r="L16" s="7">
        <f t="shared" si="1"/>
        <v>0.1952618206349566</v>
      </c>
      <c r="M16" s="7">
        <f t="shared" si="1"/>
        <v>0.18421324748556525</v>
      </c>
    </row>
    <row r="17" spans="1:13" s="3" customFormat="1" ht="12.75">
      <c r="A17" s="3" t="s">
        <v>9</v>
      </c>
      <c r="B17" s="8" t="str">
        <f>IF(B16&gt;=0,"Yes","No")</f>
        <v>Yes</v>
      </c>
      <c r="C17" s="8" t="str">
        <f>IF(C16&gt;=0,"Yes","No")</f>
        <v>Yes</v>
      </c>
      <c r="D17" s="8" t="str">
        <f>IF(D16&gt;=0,"Yes","No")</f>
        <v>Yes</v>
      </c>
      <c r="E17" s="8" t="str">
        <f aca="true" t="shared" si="2" ref="E17:M17">IF(E16&gt;=0,"Yes","No")</f>
        <v>Yes</v>
      </c>
      <c r="F17" s="15"/>
      <c r="G17" s="8" t="str">
        <f t="shared" si="2"/>
        <v>Yes</v>
      </c>
      <c r="H17" s="8" t="str">
        <f t="shared" si="2"/>
        <v>Yes</v>
      </c>
      <c r="I17" s="8" t="str">
        <f t="shared" si="2"/>
        <v>Yes</v>
      </c>
      <c r="J17" s="8" t="str">
        <f t="shared" si="2"/>
        <v>Yes</v>
      </c>
      <c r="K17" s="8" t="str">
        <f t="shared" si="2"/>
        <v>Yes</v>
      </c>
      <c r="L17" s="8" t="str">
        <f t="shared" si="2"/>
        <v>Yes</v>
      </c>
      <c r="M17" s="8" t="str">
        <f t="shared" si="2"/>
        <v>Yes</v>
      </c>
    </row>
    <row r="18" s="3" customFormat="1" ht="6" customHeight="1">
      <c r="F18" s="15"/>
    </row>
    <row r="19" spans="1:13" s="3" customFormat="1" ht="12.75">
      <c r="A19" s="3" t="s">
        <v>27</v>
      </c>
      <c r="B19" s="3">
        <v>10.4986</v>
      </c>
      <c r="C19" s="3">
        <f>B19</f>
        <v>10.4986</v>
      </c>
      <c r="D19" s="3">
        <f>B19</f>
        <v>10.4986</v>
      </c>
      <c r="E19" s="3">
        <f>B19</f>
        <v>10.4986</v>
      </c>
      <c r="F19" s="15"/>
      <c r="G19" s="3">
        <f>B19</f>
        <v>10.4986</v>
      </c>
      <c r="H19" s="3">
        <f>B19</f>
        <v>10.4986</v>
      </c>
      <c r="I19" s="3">
        <v>11.8587</v>
      </c>
      <c r="J19" s="3">
        <f>B19</f>
        <v>10.4986</v>
      </c>
      <c r="K19" s="3">
        <f>B19</f>
        <v>10.4986</v>
      </c>
      <c r="L19" s="3">
        <f>B19</f>
        <v>10.4986</v>
      </c>
      <c r="M19" s="3">
        <f>B19</f>
        <v>10.4986</v>
      </c>
    </row>
    <row r="20" spans="1:13" s="6" customFormat="1" ht="12.75">
      <c r="A20" s="6" t="s">
        <v>4</v>
      </c>
      <c r="B20" s="6">
        <f>(B11/100)*B19</f>
        <v>5354286</v>
      </c>
      <c r="C20" s="6">
        <f>(C11/100)*C19</f>
        <v>461938.39999999997</v>
      </c>
      <c r="D20" s="6">
        <f>(D11/100)*D19</f>
        <v>2351686.4</v>
      </c>
      <c r="E20" s="6">
        <f aca="true" t="shared" si="3" ref="E20:M20">(E11/100)*E19</f>
        <v>2089221.4</v>
      </c>
      <c r="F20" s="15"/>
      <c r="G20" s="6">
        <f t="shared" si="3"/>
        <v>860885.2</v>
      </c>
      <c r="H20" s="6">
        <f t="shared" si="3"/>
        <v>4199440</v>
      </c>
      <c r="I20" s="6">
        <f t="shared" si="3"/>
        <v>521782.80000000005</v>
      </c>
      <c r="J20" s="6">
        <f t="shared" si="3"/>
        <v>1585288.5999999999</v>
      </c>
      <c r="K20" s="6">
        <f t="shared" si="3"/>
        <v>2393680.8</v>
      </c>
      <c r="L20" s="6">
        <f t="shared" si="3"/>
        <v>3538028.1999999997</v>
      </c>
      <c r="M20" s="6">
        <f t="shared" si="3"/>
        <v>1207339</v>
      </c>
    </row>
    <row r="21" spans="1:13" s="6" customFormat="1" ht="12.75">
      <c r="A21" s="6" t="s">
        <v>5</v>
      </c>
      <c r="B21" s="6">
        <v>6311228</v>
      </c>
      <c r="C21" s="6">
        <v>534676</v>
      </c>
      <c r="D21" s="6">
        <v>2502695</v>
      </c>
      <c r="E21" s="6">
        <v>2655829</v>
      </c>
      <c r="F21" s="15"/>
      <c r="G21" s="6">
        <v>893006</v>
      </c>
      <c r="H21" s="6">
        <v>5557954</v>
      </c>
      <c r="I21" s="6">
        <v>543458</v>
      </c>
      <c r="J21" s="6">
        <v>1935369</v>
      </c>
      <c r="K21" s="6">
        <v>2740875</v>
      </c>
      <c r="L21" s="6">
        <v>3913070</v>
      </c>
      <c r="M21" s="6">
        <v>1318536</v>
      </c>
    </row>
    <row r="22" spans="1:13" s="7" customFormat="1" ht="12.75">
      <c r="A22" s="7" t="s">
        <v>8</v>
      </c>
      <c r="B22" s="7">
        <f>(B21-B20)/B20</f>
        <v>0.17872448352590803</v>
      </c>
      <c r="C22" s="7">
        <f>(C21-C20)/C20</f>
        <v>0.1574616875323637</v>
      </c>
      <c r="D22" s="7">
        <f>(D21-D20)/D20</f>
        <v>0.06421289845448785</v>
      </c>
      <c r="E22" s="7">
        <f aca="true" t="shared" si="4" ref="E22:M22">(E21-E20)/E20</f>
        <v>0.27120514848258787</v>
      </c>
      <c r="F22" s="15"/>
      <c r="G22" s="7">
        <f t="shared" si="4"/>
        <v>0.03731136276939138</v>
      </c>
      <c r="H22" s="7">
        <f t="shared" si="4"/>
        <v>0.3234988474653763</v>
      </c>
      <c r="I22" s="7">
        <f t="shared" si="4"/>
        <v>0.041540656380394204</v>
      </c>
      <c r="J22" s="7">
        <f t="shared" si="4"/>
        <v>0.22083070552579523</v>
      </c>
      <c r="K22" s="7">
        <f t="shared" si="4"/>
        <v>0.14504615653014397</v>
      </c>
      <c r="L22" s="7">
        <f t="shared" si="4"/>
        <v>0.1060030556002918</v>
      </c>
      <c r="M22" s="7">
        <f t="shared" si="4"/>
        <v>0.09210089295549966</v>
      </c>
    </row>
    <row r="23" spans="1:13" s="3" customFormat="1" ht="12.75">
      <c r="A23" s="3" t="s">
        <v>9</v>
      </c>
      <c r="B23" s="8" t="str">
        <f>IF(B22&gt;=0,"Yes","No")</f>
        <v>Yes</v>
      </c>
      <c r="C23" s="8" t="str">
        <f>IF(C22&gt;=0,"Yes","No")</f>
        <v>Yes</v>
      </c>
      <c r="D23" s="8" t="str">
        <f>IF(D22&gt;=0,"Yes","No")</f>
        <v>Yes</v>
      </c>
      <c r="E23" s="8" t="str">
        <f aca="true" t="shared" si="5" ref="E23:M23">IF(E22&gt;=0,"Yes","No")</f>
        <v>Yes</v>
      </c>
      <c r="F23" s="15"/>
      <c r="G23" s="8" t="str">
        <f t="shared" si="5"/>
        <v>Yes</v>
      </c>
      <c r="H23" s="8" t="str">
        <f t="shared" si="5"/>
        <v>Yes</v>
      </c>
      <c r="I23" s="8" t="str">
        <f t="shared" si="5"/>
        <v>Yes</v>
      </c>
      <c r="J23" s="8" t="str">
        <f t="shared" si="5"/>
        <v>Yes</v>
      </c>
      <c r="K23" s="8" t="str">
        <f t="shared" si="5"/>
        <v>Yes</v>
      </c>
      <c r="L23" s="8" t="str">
        <f t="shared" si="5"/>
        <v>Yes</v>
      </c>
      <c r="M23" s="8" t="str">
        <f t="shared" si="5"/>
        <v>Yes</v>
      </c>
    </row>
    <row r="24" s="3" customFormat="1" ht="6" customHeight="1">
      <c r="F24" s="15"/>
    </row>
    <row r="25" spans="1:13" s="6" customFormat="1" ht="12.75">
      <c r="A25" s="6" t="s">
        <v>6</v>
      </c>
      <c r="B25" s="6">
        <v>4357344</v>
      </c>
      <c r="C25" s="6">
        <v>369050</v>
      </c>
      <c r="D25" s="6">
        <v>1919753</v>
      </c>
      <c r="E25" s="6">
        <v>1708014</v>
      </c>
      <c r="F25" s="15"/>
      <c r="G25" s="6">
        <v>726018</v>
      </c>
      <c r="H25" s="6">
        <v>2746529</v>
      </c>
      <c r="I25" s="6">
        <v>369050</v>
      </c>
      <c r="J25" s="6">
        <v>1339880</v>
      </c>
      <c r="K25" s="6">
        <v>1956920</v>
      </c>
      <c r="L25" s="6">
        <v>2892475</v>
      </c>
      <c r="M25" s="6">
        <v>987045</v>
      </c>
    </row>
    <row r="26" spans="1:13" s="6" customFormat="1" ht="12.75">
      <c r="A26" s="6" t="s">
        <v>7</v>
      </c>
      <c r="B26" s="6">
        <v>4732150</v>
      </c>
      <c r="C26" s="6">
        <v>482311</v>
      </c>
      <c r="D26" s="6">
        <v>2743534</v>
      </c>
      <c r="E26" s="6">
        <v>2162691</v>
      </c>
      <c r="F26" s="15"/>
      <c r="G26" s="6">
        <v>1067183</v>
      </c>
      <c r="H26" s="6">
        <v>4602030</v>
      </c>
      <c r="I26" s="6">
        <v>398448</v>
      </c>
      <c r="J26" s="6">
        <v>1651528</v>
      </c>
      <c r="K26" s="6">
        <v>2885856</v>
      </c>
      <c r="L26" s="6">
        <v>4164810</v>
      </c>
      <c r="M26" s="6">
        <v>990645</v>
      </c>
    </row>
    <row r="27" spans="1:13" s="7" customFormat="1" ht="12.75">
      <c r="A27" s="7" t="s">
        <v>8</v>
      </c>
      <c r="B27" s="7">
        <f>(B26-B25)/B25</f>
        <v>0.08601707829356599</v>
      </c>
      <c r="C27" s="7">
        <f>(C26-C25)/C25</f>
        <v>0.3068987942013277</v>
      </c>
      <c r="D27" s="7">
        <f>(D26-D25)/D25</f>
        <v>0.42910780709810065</v>
      </c>
      <c r="E27" s="7">
        <f aca="true" t="shared" si="6" ref="E27:M27">(E26-E25)/E25</f>
        <v>0.2662021505678525</v>
      </c>
      <c r="F27" s="15"/>
      <c r="G27" s="7">
        <f t="shared" si="6"/>
        <v>0.46991259169882843</v>
      </c>
      <c r="H27" s="7">
        <f t="shared" si="6"/>
        <v>0.6755803415875091</v>
      </c>
      <c r="I27" s="7">
        <f t="shared" si="6"/>
        <v>0.0796585828478526</v>
      </c>
      <c r="J27" s="7">
        <f t="shared" si="6"/>
        <v>0.2325939636385348</v>
      </c>
      <c r="K27" s="7">
        <f t="shared" si="6"/>
        <v>0.47469288473724014</v>
      </c>
      <c r="L27" s="7">
        <f t="shared" si="6"/>
        <v>0.43987761346251913</v>
      </c>
      <c r="M27" s="7">
        <f t="shared" si="6"/>
        <v>0.003647250125374223</v>
      </c>
    </row>
    <row r="28" spans="1:13" s="3" customFormat="1" ht="12.75">
      <c r="A28" s="3" t="s">
        <v>9</v>
      </c>
      <c r="B28" s="8" t="str">
        <f>IF(B27&gt;=0,"Yes","No")</f>
        <v>Yes</v>
      </c>
      <c r="C28" s="8" t="str">
        <f>IF(C27&gt;=0,"Yes","No")</f>
        <v>Yes</v>
      </c>
      <c r="D28" s="8" t="str">
        <f>IF(D27&gt;=0,"Yes","No")</f>
        <v>Yes</v>
      </c>
      <c r="E28" s="8" t="str">
        <f aca="true" t="shared" si="7" ref="E28:M28">IF(E27&gt;=0,"Yes","No")</f>
        <v>Yes</v>
      </c>
      <c r="F28" s="15"/>
      <c r="G28" s="8" t="str">
        <f t="shared" si="7"/>
        <v>Yes</v>
      </c>
      <c r="H28" s="8" t="str">
        <f t="shared" si="7"/>
        <v>Yes</v>
      </c>
      <c r="I28" s="8" t="str">
        <f t="shared" si="7"/>
        <v>Yes</v>
      </c>
      <c r="J28" s="8" t="str">
        <f t="shared" si="7"/>
        <v>Yes</v>
      </c>
      <c r="K28" s="8" t="str">
        <f t="shared" si="7"/>
        <v>Yes</v>
      </c>
      <c r="L28" s="8" t="str">
        <f t="shared" si="7"/>
        <v>Yes</v>
      </c>
      <c r="M28" s="8" t="str">
        <f t="shared" si="7"/>
        <v>Yes</v>
      </c>
    </row>
    <row r="29" s="3" customFormat="1" ht="6" customHeight="1">
      <c r="F29" s="15"/>
    </row>
    <row r="30" spans="1:13" s="6" customFormat="1" ht="12.75">
      <c r="A30" s="6" t="s">
        <v>28</v>
      </c>
      <c r="B30" s="6">
        <v>2983146</v>
      </c>
      <c r="C30" s="6">
        <v>254548</v>
      </c>
      <c r="D30" s="6">
        <v>1169114</v>
      </c>
      <c r="E30" s="6">
        <v>1279010</v>
      </c>
      <c r="F30" s="15"/>
      <c r="G30" s="6">
        <v>416150</v>
      </c>
      <c r="H30" s="6">
        <v>5779867</v>
      </c>
      <c r="I30" s="6">
        <v>216636</v>
      </c>
      <c r="J30" s="6">
        <v>910428</v>
      </c>
      <c r="K30" s="6">
        <v>1270078</v>
      </c>
      <c r="L30" s="6">
        <v>1791065</v>
      </c>
      <c r="M30" s="6">
        <v>628683</v>
      </c>
    </row>
    <row r="31" spans="1:13" s="6" customFormat="1" ht="12.75">
      <c r="A31" s="6" t="s">
        <v>29</v>
      </c>
      <c r="B31" s="6">
        <v>3115687</v>
      </c>
      <c r="C31" s="6">
        <v>256456</v>
      </c>
      <c r="D31" s="6">
        <v>1185919</v>
      </c>
      <c r="E31" s="6">
        <v>1280753</v>
      </c>
      <c r="F31" s="15"/>
      <c r="G31" s="6">
        <v>441008</v>
      </c>
      <c r="H31" s="6">
        <v>5806434</v>
      </c>
      <c r="I31" s="6">
        <v>212960</v>
      </c>
      <c r="J31" s="6">
        <v>926056</v>
      </c>
      <c r="K31" s="6">
        <v>1338088</v>
      </c>
      <c r="L31" s="6">
        <v>1880449</v>
      </c>
      <c r="M31" s="6">
        <v>623518</v>
      </c>
    </row>
    <row r="32" spans="1:6" s="3" customFormat="1" ht="12.75">
      <c r="A32" s="3" t="s">
        <v>11</v>
      </c>
      <c r="F32" s="15"/>
    </row>
    <row r="33" s="3" customFormat="1" ht="6" customHeight="1">
      <c r="F33" s="15"/>
    </row>
    <row r="34" spans="1:6" s="3" customFormat="1" ht="12.75">
      <c r="A34" s="3" t="s">
        <v>10</v>
      </c>
      <c r="F34" s="15"/>
    </row>
    <row r="35" s="3" customFormat="1" ht="6" customHeight="1">
      <c r="F35" s="15"/>
    </row>
    <row r="36" spans="1:13" s="7" customFormat="1" ht="12.75">
      <c r="A36" s="7" t="s">
        <v>12</v>
      </c>
      <c r="B36" s="7">
        <f>B31/B30</f>
        <v>1.044429940740413</v>
      </c>
      <c r="C36" s="7">
        <f>C31/C30</f>
        <v>1.007495639329321</v>
      </c>
      <c r="D36" s="7">
        <f>D31/D30</f>
        <v>1.0143741328903768</v>
      </c>
      <c r="E36" s="7">
        <f aca="true" t="shared" si="8" ref="E36:M36">E31/E30</f>
        <v>1.001362772769564</v>
      </c>
      <c r="F36" s="15"/>
      <c r="G36" s="7">
        <f t="shared" si="8"/>
        <v>1.0597332692538748</v>
      </c>
      <c r="H36" s="7">
        <f>H31/H30</f>
        <v>1.0045964725485899</v>
      </c>
      <c r="I36" s="7">
        <f t="shared" si="8"/>
        <v>0.9830314444505992</v>
      </c>
      <c r="J36" s="7">
        <f t="shared" si="8"/>
        <v>1.0171655529047876</v>
      </c>
      <c r="K36" s="7">
        <f t="shared" si="8"/>
        <v>1.0535478923341717</v>
      </c>
      <c r="L36" s="7">
        <f t="shared" si="8"/>
        <v>1.0499055031503604</v>
      </c>
      <c r="M36" s="7">
        <f t="shared" si="8"/>
        <v>0.9917844128121804</v>
      </c>
    </row>
    <row r="37" spans="1:13" s="7" customFormat="1" ht="12.75">
      <c r="A37" s="7" t="s">
        <v>8</v>
      </c>
      <c r="B37" s="7">
        <f>B36/0.9-1</f>
        <v>0.16047771193379212</v>
      </c>
      <c r="C37" s="7">
        <f>C36/0.9-1</f>
        <v>0.11943959925480119</v>
      </c>
      <c r="D37" s="7">
        <f>D36/0.9-1</f>
        <v>0.12708236987819643</v>
      </c>
      <c r="E37" s="7">
        <f aca="true" t="shared" si="9" ref="E37:M37">E36/0.9-1</f>
        <v>0.11262530307729324</v>
      </c>
      <c r="F37" s="15"/>
      <c r="G37" s="7">
        <f t="shared" si="9"/>
        <v>0.17748141028208297</v>
      </c>
      <c r="H37" s="7">
        <f t="shared" si="9"/>
        <v>0.11621830283176648</v>
      </c>
      <c r="I37" s="7">
        <f t="shared" si="9"/>
        <v>0.09225716050066568</v>
      </c>
      <c r="J37" s="7">
        <f t="shared" si="9"/>
        <v>0.13018394767198616</v>
      </c>
      <c r="K37" s="7">
        <f t="shared" si="9"/>
        <v>0.17060876926019075</v>
      </c>
      <c r="L37" s="7">
        <f t="shared" si="9"/>
        <v>0.16656167016706713</v>
      </c>
      <c r="M37" s="7">
        <f t="shared" si="9"/>
        <v>0.10198268090242268</v>
      </c>
    </row>
    <row r="38" spans="1:13" s="3" customFormat="1" ht="12.75">
      <c r="A38" s="3" t="s">
        <v>9</v>
      </c>
      <c r="B38" s="8" t="str">
        <f>IF(B27&gt;=0,"Yes","No")</f>
        <v>Yes</v>
      </c>
      <c r="C38" s="8" t="str">
        <f>IF(C27&gt;=0,"Yes","No")</f>
        <v>Yes</v>
      </c>
      <c r="D38" s="8" t="str">
        <f>IF(D27&gt;=0,"Yes","No")</f>
        <v>Yes</v>
      </c>
      <c r="E38" s="8" t="str">
        <f aca="true" t="shared" si="10" ref="E38:M38">IF(E27&gt;=0,"Yes","No")</f>
        <v>Yes</v>
      </c>
      <c r="F38" s="15"/>
      <c r="G38" s="8" t="str">
        <f t="shared" si="10"/>
        <v>Yes</v>
      </c>
      <c r="H38" s="8" t="str">
        <f>IF(H27&gt;=0,"Yes","No")</f>
        <v>Yes</v>
      </c>
      <c r="I38" s="8" t="str">
        <f t="shared" si="10"/>
        <v>Yes</v>
      </c>
      <c r="J38" s="8" t="str">
        <f t="shared" si="10"/>
        <v>Yes</v>
      </c>
      <c r="K38" s="8" t="str">
        <f t="shared" si="10"/>
        <v>Yes</v>
      </c>
      <c r="L38" s="8" t="str">
        <f t="shared" si="10"/>
        <v>Yes</v>
      </c>
      <c r="M38" s="8" t="str">
        <f t="shared" si="10"/>
        <v>Yes</v>
      </c>
    </row>
    <row r="39" s="3" customFormat="1" ht="6" customHeight="1"/>
    <row r="40" spans="1:13" s="7" customFormat="1" ht="12.75">
      <c r="A40" s="7" t="s">
        <v>13</v>
      </c>
      <c r="B40" s="7">
        <f>(B31*2)/B20</f>
        <v>1.1638104501702</v>
      </c>
      <c r="C40" s="7">
        <f>(C31*2)/C20</f>
        <v>1.1103471804898664</v>
      </c>
      <c r="D40" s="7">
        <f>(D31*2)/D20</f>
        <v>1.0085689996761473</v>
      </c>
      <c r="E40" s="7">
        <f aca="true" t="shared" si="11" ref="E40:M40">(E31*2)/E20</f>
        <v>1.2260577074311034</v>
      </c>
      <c r="G40" s="7">
        <f t="shared" si="11"/>
        <v>1.024545433003146</v>
      </c>
      <c r="H40" s="7">
        <f>(H31*2)/H20</f>
        <v>2.7653372830663137</v>
      </c>
      <c r="I40" s="7">
        <f t="shared" si="11"/>
        <v>0.8162783441692596</v>
      </c>
      <c r="J40" s="7">
        <f t="shared" si="11"/>
        <v>1.1683121924929</v>
      </c>
      <c r="K40" s="7">
        <f t="shared" si="11"/>
        <v>1.118017072284659</v>
      </c>
      <c r="L40" s="7">
        <f t="shared" si="11"/>
        <v>1.0629926578878033</v>
      </c>
      <c r="M40" s="7">
        <f t="shared" si="11"/>
        <v>1.032879746285012</v>
      </c>
    </row>
    <row r="41" spans="1:13" s="7" customFormat="1" ht="12.75">
      <c r="A41" s="7" t="s">
        <v>8</v>
      </c>
      <c r="B41" s="7">
        <f>B40/0.95-1</f>
        <v>0.2250636317581054</v>
      </c>
      <c r="C41" s="7">
        <f>C40/0.95-1</f>
        <v>0.16878650577880672</v>
      </c>
      <c r="D41" s="7">
        <f>D40/0.95-1</f>
        <v>0.06165157860647086</v>
      </c>
      <c r="E41" s="7">
        <f aca="true" t="shared" si="12" ref="E41:M41">E40/0.95-1</f>
        <v>0.29058706045379323</v>
      </c>
      <c r="G41" s="7">
        <f t="shared" si="12"/>
        <v>0.07846887684541692</v>
      </c>
      <c r="H41" s="7">
        <f t="shared" si="12"/>
        <v>1.91088135059612</v>
      </c>
      <c r="I41" s="7">
        <f t="shared" si="12"/>
        <v>-0.14075963771656885</v>
      </c>
      <c r="J41" s="7">
        <f t="shared" si="12"/>
        <v>0.2298023078872633</v>
      </c>
      <c r="K41" s="7">
        <f t="shared" si="12"/>
        <v>0.1768600760891148</v>
      </c>
      <c r="L41" s="7">
        <f t="shared" si="12"/>
        <v>0.11893963988189826</v>
      </c>
      <c r="M41" s="7">
        <f t="shared" si="12"/>
        <v>0.08724183819474951</v>
      </c>
    </row>
    <row r="42" spans="1:13" s="3" customFormat="1" ht="12.75">
      <c r="A42" s="3" t="s">
        <v>9</v>
      </c>
      <c r="B42" s="8" t="str">
        <f>IF(B31&gt;=0,"Yes","No")</f>
        <v>Yes</v>
      </c>
      <c r="C42" s="8" t="str">
        <f>IF(C31&gt;=0,"Yes","No")</f>
        <v>Yes</v>
      </c>
      <c r="D42" s="8" t="str">
        <f>IF(D31&gt;=0,"Yes","No")</f>
        <v>Yes</v>
      </c>
      <c r="E42" s="8" t="str">
        <f aca="true" t="shared" si="13" ref="E42:M42">IF(E31&gt;=0,"Yes","No")</f>
        <v>Yes</v>
      </c>
      <c r="F42" s="8"/>
      <c r="G42" s="8" t="str">
        <f t="shared" si="13"/>
        <v>Yes</v>
      </c>
      <c r="H42" s="8" t="str">
        <f>IF(H31&gt;=0,"Yes","No")</f>
        <v>Yes</v>
      </c>
      <c r="I42" s="8" t="str">
        <f t="shared" si="13"/>
        <v>Yes</v>
      </c>
      <c r="J42" s="8" t="str">
        <f t="shared" si="13"/>
        <v>Yes</v>
      </c>
      <c r="K42" s="8" t="str">
        <f t="shared" si="13"/>
        <v>Yes</v>
      </c>
      <c r="L42" s="8" t="str">
        <f t="shared" si="13"/>
        <v>Yes</v>
      </c>
      <c r="M42" s="8" t="str">
        <f t="shared" si="13"/>
        <v>Yes</v>
      </c>
    </row>
    <row r="44" spans="1:13" s="9" customFormat="1" ht="12.75">
      <c r="A44" s="9" t="s">
        <v>30</v>
      </c>
      <c r="B44" s="9">
        <v>2144</v>
      </c>
      <c r="C44" s="9">
        <v>185</v>
      </c>
      <c r="D44" s="9">
        <v>838</v>
      </c>
      <c r="E44" s="9">
        <v>944</v>
      </c>
      <c r="G44" s="9">
        <v>234</v>
      </c>
      <c r="H44" s="9">
        <v>1741</v>
      </c>
      <c r="I44" s="9">
        <v>113</v>
      </c>
      <c r="J44" s="9">
        <v>515</v>
      </c>
      <c r="K44" s="9">
        <v>646</v>
      </c>
      <c r="L44" s="9">
        <v>1009</v>
      </c>
      <c r="M44" s="9">
        <v>334</v>
      </c>
    </row>
    <row r="45" spans="1:13" s="9" customFormat="1" ht="12.75">
      <c r="A45" s="9" t="s">
        <v>31</v>
      </c>
      <c r="B45" s="6">
        <f>B11/B44</f>
        <v>23787.31343283582</v>
      </c>
      <c r="C45" s="6">
        <f>C11/C44</f>
        <v>23783.783783783783</v>
      </c>
      <c r="D45" s="6">
        <f>D11/D44</f>
        <v>26730.310262529834</v>
      </c>
      <c r="E45" s="6">
        <f aca="true" t="shared" si="14" ref="E45:M45">E11/E44</f>
        <v>21080.508474576272</v>
      </c>
      <c r="F45" s="6"/>
      <c r="G45" s="6">
        <f t="shared" si="14"/>
        <v>35042.73504273504</v>
      </c>
      <c r="H45" s="6">
        <f t="shared" si="14"/>
        <v>22975.301550832854</v>
      </c>
      <c r="I45" s="6">
        <f t="shared" si="14"/>
        <v>38938.05309734513</v>
      </c>
      <c r="J45" s="6">
        <f t="shared" si="14"/>
        <v>29320.388349514564</v>
      </c>
      <c r="K45" s="6">
        <f t="shared" si="14"/>
        <v>35294.117647058825</v>
      </c>
      <c r="L45" s="6">
        <f t="shared" si="14"/>
        <v>33399.4053518335</v>
      </c>
      <c r="M45" s="6">
        <f t="shared" si="14"/>
        <v>34431.1377245509</v>
      </c>
    </row>
    <row r="46" spans="1:13" s="9" customFormat="1" ht="12.75">
      <c r="A46" s="9" t="s">
        <v>32</v>
      </c>
      <c r="B46" s="6">
        <f>B15/B44</f>
        <v>2465.0680970149256</v>
      </c>
      <c r="C46" s="6">
        <f>C15/C44</f>
        <v>2499.048648648649</v>
      </c>
      <c r="D46" s="6">
        <f>D15/D44</f>
        <v>2502.719570405728</v>
      </c>
      <c r="E46" s="6">
        <f aca="true" t="shared" si="15" ref="E46:M46">E15/E44</f>
        <v>2063.1281779661017</v>
      </c>
      <c r="F46" s="6"/>
      <c r="G46" s="6">
        <f t="shared" si="15"/>
        <v>3618.7521367521367</v>
      </c>
      <c r="H46" s="6">
        <f>H15/H44</f>
        <v>2550.0166570936244</v>
      </c>
      <c r="I46" s="6">
        <f t="shared" si="15"/>
        <v>4211.548672566371</v>
      </c>
      <c r="J46" s="6">
        <f t="shared" si="15"/>
        <v>3039.293203883495</v>
      </c>
      <c r="K46" s="6">
        <f t="shared" si="15"/>
        <v>3727.950464396285</v>
      </c>
      <c r="L46" s="6">
        <f t="shared" si="15"/>
        <v>3407.459861248761</v>
      </c>
      <c r="M46" s="6">
        <f t="shared" si="15"/>
        <v>3480.248502994012</v>
      </c>
    </row>
    <row r="47" spans="1:13" s="9" customFormat="1" ht="12.75">
      <c r="A47" s="9" t="s">
        <v>33</v>
      </c>
      <c r="B47" s="6">
        <f>B21/B44</f>
        <v>2943.669776119403</v>
      </c>
      <c r="C47" s="6">
        <f>C21/C44</f>
        <v>2890.1405405405403</v>
      </c>
      <c r="D47" s="6">
        <f>D21/D44</f>
        <v>2986.5095465393797</v>
      </c>
      <c r="E47" s="6">
        <f aca="true" t="shared" si="16" ref="E47:M47">E21/E44</f>
        <v>2813.3781779661017</v>
      </c>
      <c r="F47" s="6"/>
      <c r="G47" s="6">
        <f t="shared" si="16"/>
        <v>3816.264957264957</v>
      </c>
      <c r="H47" s="6">
        <f>H21/H44</f>
        <v>3192.3917288914417</v>
      </c>
      <c r="I47" s="6">
        <f t="shared" si="16"/>
        <v>4809.362831858407</v>
      </c>
      <c r="J47" s="6">
        <f t="shared" si="16"/>
        <v>3757.998058252427</v>
      </c>
      <c r="K47" s="6">
        <f t="shared" si="16"/>
        <v>4242.840557275542</v>
      </c>
      <c r="L47" s="6">
        <f t="shared" si="16"/>
        <v>3878.1665014866203</v>
      </c>
      <c r="M47" s="6">
        <f t="shared" si="16"/>
        <v>3947.7125748502995</v>
      </c>
    </row>
  </sheetData>
  <sheetProtection password="F4F5" sheet="1" objects="1" scenarios="1"/>
  <mergeCells count="2">
    <mergeCell ref="A4:C4"/>
    <mergeCell ref="F11:F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4:M47"/>
  <sheetViews>
    <sheetView zoomScale="75" zoomScaleNormal="75" zoomScalePageLayoutView="0" workbookViewId="0" topLeftCell="A1">
      <selection activeCell="G38" sqref="G38:G39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6" ht="12.75"/>
    <row r="7" s="3" customFormat="1" ht="12.75"/>
    <row r="8" s="3" customFormat="1" ht="12.75">
      <c r="A8" s="3" t="s">
        <v>38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6">
        <v>4400000</v>
      </c>
      <c r="D11" s="6">
        <v>22400000</v>
      </c>
      <c r="E11" s="6">
        <v>19900000</v>
      </c>
      <c r="F11" s="15" t="s">
        <v>44</v>
      </c>
      <c r="G11" s="6">
        <v>8200000</v>
      </c>
      <c r="H11" s="6">
        <v>40000000</v>
      </c>
      <c r="I11" s="6">
        <v>4400000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="3" customFormat="1" ht="6" customHeight="1">
      <c r="F12" s="15"/>
    </row>
    <row r="13" spans="1:13" s="3" customFormat="1" ht="12.75">
      <c r="A13" s="3" t="s">
        <v>26</v>
      </c>
      <c r="B13" s="3">
        <v>8.4932</v>
      </c>
      <c r="C13" s="3">
        <f>B13</f>
        <v>8.4932</v>
      </c>
      <c r="D13" s="3">
        <f>B13</f>
        <v>8.4932</v>
      </c>
      <c r="E13" s="3">
        <f>B13</f>
        <v>8.4932</v>
      </c>
      <c r="F13" s="15"/>
      <c r="G13" s="3">
        <f>B13</f>
        <v>8.4932</v>
      </c>
      <c r="H13" s="3">
        <f>B13</f>
        <v>8.4932</v>
      </c>
      <c r="I13" s="3">
        <v>9.7671</v>
      </c>
      <c r="J13" s="3">
        <f>B13</f>
        <v>8.4932</v>
      </c>
      <c r="K13" s="3">
        <f>B13</f>
        <v>8.4932</v>
      </c>
      <c r="L13" s="3">
        <f>B13</f>
        <v>8.4932</v>
      </c>
      <c r="M13" s="3">
        <f>B13</f>
        <v>8.4932</v>
      </c>
    </row>
    <row r="14" spans="1:13" s="6" customFormat="1" ht="12.75">
      <c r="A14" s="6" t="s">
        <v>2</v>
      </c>
      <c r="B14" s="6">
        <f>B11/100*B13</f>
        <v>4331532</v>
      </c>
      <c r="C14" s="6">
        <f>C11/100*C13</f>
        <v>373700.8</v>
      </c>
      <c r="D14" s="6">
        <f>D11/100*D13</f>
        <v>1902476.8</v>
      </c>
      <c r="E14" s="6">
        <f aca="true" t="shared" si="0" ref="E14:M14">E11/100*E13</f>
        <v>1690146.8</v>
      </c>
      <c r="F14" s="15"/>
      <c r="G14" s="6">
        <f t="shared" si="0"/>
        <v>696442.4</v>
      </c>
      <c r="H14" s="6">
        <f t="shared" si="0"/>
        <v>3397280</v>
      </c>
      <c r="I14" s="6">
        <f t="shared" si="0"/>
        <v>429752.39999999997</v>
      </c>
      <c r="J14" s="6">
        <f t="shared" si="0"/>
        <v>1282473.2</v>
      </c>
      <c r="K14" s="6">
        <f t="shared" si="0"/>
        <v>1936449.5999999999</v>
      </c>
      <c r="L14" s="6">
        <f t="shared" si="0"/>
        <v>2862208.4</v>
      </c>
      <c r="M14" s="6">
        <f t="shared" si="0"/>
        <v>976718</v>
      </c>
    </row>
    <row r="15" spans="1:13" s="6" customFormat="1" ht="12.75">
      <c r="A15" s="6" t="s">
        <v>3</v>
      </c>
      <c r="B15" s="6">
        <v>5253763</v>
      </c>
      <c r="C15" s="6">
        <v>458416</v>
      </c>
      <c r="D15" s="6">
        <v>2108848</v>
      </c>
      <c r="E15" s="6">
        <v>1929817</v>
      </c>
      <c r="F15" s="15"/>
      <c r="G15" s="6">
        <v>845029</v>
      </c>
      <c r="H15" s="6">
        <v>4425017</v>
      </c>
      <c r="I15" s="6">
        <v>475570</v>
      </c>
      <c r="J15" s="6">
        <v>1518714</v>
      </c>
      <c r="K15" s="6">
        <v>2390808</v>
      </c>
      <c r="L15" s="6">
        <v>3417689</v>
      </c>
      <c r="M15" s="6">
        <v>1164395</v>
      </c>
    </row>
    <row r="16" spans="1:13" s="7" customFormat="1" ht="12.75">
      <c r="A16" s="7" t="s">
        <v>8</v>
      </c>
      <c r="B16" s="7">
        <f>(B15-B14)/B14</f>
        <v>0.212911043944729</v>
      </c>
      <c r="C16" s="7">
        <f>(C15-C14)/C14</f>
        <v>0.2266925840137351</v>
      </c>
      <c r="D16" s="7">
        <f>(D15-D14)/D14</f>
        <v>0.10847501530636271</v>
      </c>
      <c r="E16" s="7">
        <f aca="true" t="shared" si="1" ref="E16:M16">(E15-E14)/E14</f>
        <v>0.1418043687092742</v>
      </c>
      <c r="F16" s="15"/>
      <c r="G16" s="7">
        <f t="shared" si="1"/>
        <v>0.21335088156608498</v>
      </c>
      <c r="H16" s="7">
        <f t="shared" si="1"/>
        <v>0.30251760231714786</v>
      </c>
      <c r="I16" s="7">
        <f t="shared" si="1"/>
        <v>0.10661394793839439</v>
      </c>
      <c r="J16" s="7">
        <f t="shared" si="1"/>
        <v>0.1842072021466024</v>
      </c>
      <c r="K16" s="7">
        <f t="shared" si="1"/>
        <v>0.23463476663683897</v>
      </c>
      <c r="L16" s="7">
        <f t="shared" si="1"/>
        <v>0.19407412821512232</v>
      </c>
      <c r="M16" s="7">
        <f t="shared" si="1"/>
        <v>0.19215065146746554</v>
      </c>
    </row>
    <row r="17" spans="1:13" s="3" customFormat="1" ht="12.75">
      <c r="A17" s="3" t="s">
        <v>9</v>
      </c>
      <c r="B17" s="8" t="str">
        <f>IF(B16&gt;=0,"Yes","No")</f>
        <v>Yes</v>
      </c>
      <c r="C17" s="8" t="str">
        <f>IF(C16&gt;=0,"Yes","No")</f>
        <v>Yes</v>
      </c>
      <c r="D17" s="8" t="str">
        <f>IF(D16&gt;=0,"Yes","No")</f>
        <v>Yes</v>
      </c>
      <c r="E17" s="8" t="str">
        <f aca="true" t="shared" si="2" ref="E17:M17">IF(E16&gt;=0,"Yes","No")</f>
        <v>Yes</v>
      </c>
      <c r="F17" s="15"/>
      <c r="G17" s="8" t="str">
        <f t="shared" si="2"/>
        <v>Yes</v>
      </c>
      <c r="H17" s="8" t="str">
        <f t="shared" si="2"/>
        <v>Yes</v>
      </c>
      <c r="I17" s="8" t="str">
        <f t="shared" si="2"/>
        <v>Yes</v>
      </c>
      <c r="J17" s="8" t="str">
        <f t="shared" si="2"/>
        <v>Yes</v>
      </c>
      <c r="K17" s="8" t="str">
        <f t="shared" si="2"/>
        <v>Yes</v>
      </c>
      <c r="L17" s="8" t="str">
        <f t="shared" si="2"/>
        <v>Yes</v>
      </c>
      <c r="M17" s="8" t="str">
        <f t="shared" si="2"/>
        <v>Yes</v>
      </c>
    </row>
    <row r="18" s="3" customFormat="1" ht="6" customHeight="1">
      <c r="F18" s="15"/>
    </row>
    <row r="19" spans="1:13" s="3" customFormat="1" ht="12.75">
      <c r="A19" s="3" t="s">
        <v>27</v>
      </c>
      <c r="B19" s="3">
        <v>10.4465</v>
      </c>
      <c r="C19" s="3">
        <f>B19</f>
        <v>10.4465</v>
      </c>
      <c r="D19" s="3">
        <f>B19</f>
        <v>10.4465</v>
      </c>
      <c r="E19" s="3">
        <f>B19</f>
        <v>10.4465</v>
      </c>
      <c r="F19" s="15"/>
      <c r="G19" s="3">
        <f>B19</f>
        <v>10.4465</v>
      </c>
      <c r="H19" s="3">
        <f>B19</f>
        <v>10.4465</v>
      </c>
      <c r="I19" s="3">
        <v>11.7998</v>
      </c>
      <c r="J19" s="3">
        <f>B19</f>
        <v>10.4465</v>
      </c>
      <c r="K19" s="3">
        <f>B19</f>
        <v>10.4465</v>
      </c>
      <c r="L19" s="3">
        <f>B19</f>
        <v>10.4465</v>
      </c>
      <c r="M19" s="3">
        <f>B19</f>
        <v>10.4465</v>
      </c>
    </row>
    <row r="20" spans="1:13" s="6" customFormat="1" ht="12.75">
      <c r="A20" s="6" t="s">
        <v>4</v>
      </c>
      <c r="B20" s="6">
        <f>(B11/100)*B19</f>
        <v>5327715</v>
      </c>
      <c r="C20" s="6">
        <f>(C11/100)*C19</f>
        <v>459646</v>
      </c>
      <c r="D20" s="6">
        <f>(D11/100)*D19</f>
        <v>2340016</v>
      </c>
      <c r="E20" s="6">
        <f aca="true" t="shared" si="3" ref="E20:M20">(E11/100)*E19</f>
        <v>2078853.5</v>
      </c>
      <c r="F20" s="15"/>
      <c r="G20" s="6">
        <f t="shared" si="3"/>
        <v>856613</v>
      </c>
      <c r="H20" s="6">
        <f t="shared" si="3"/>
        <v>4178600</v>
      </c>
      <c r="I20" s="6">
        <f t="shared" si="3"/>
        <v>519191.19999999995</v>
      </c>
      <c r="J20" s="6">
        <f t="shared" si="3"/>
        <v>1577421.5</v>
      </c>
      <c r="K20" s="6">
        <f t="shared" si="3"/>
        <v>2381802</v>
      </c>
      <c r="L20" s="6">
        <f t="shared" si="3"/>
        <v>3520470.5</v>
      </c>
      <c r="M20" s="6">
        <f t="shared" si="3"/>
        <v>1201347.5</v>
      </c>
    </row>
    <row r="21" spans="1:13" s="6" customFormat="1" ht="12.75">
      <c r="A21" s="6" t="s">
        <v>5</v>
      </c>
      <c r="B21" s="6">
        <v>6277693</v>
      </c>
      <c r="C21" s="6">
        <v>530768</v>
      </c>
      <c r="D21" s="6">
        <v>2512940</v>
      </c>
      <c r="E21" s="6">
        <v>2635414</v>
      </c>
      <c r="F21" s="15"/>
      <c r="G21" s="6">
        <v>891247</v>
      </c>
      <c r="H21" s="6">
        <v>5540231</v>
      </c>
      <c r="I21" s="6">
        <v>542856</v>
      </c>
      <c r="J21" s="6">
        <v>1888101</v>
      </c>
      <c r="K21" s="6">
        <v>2722330</v>
      </c>
      <c r="L21" s="6">
        <v>3891135</v>
      </c>
      <c r="M21" s="6">
        <v>1319991</v>
      </c>
    </row>
    <row r="22" spans="1:13" s="7" customFormat="1" ht="12.75">
      <c r="A22" s="7" t="s">
        <v>8</v>
      </c>
      <c r="B22" s="7">
        <f>(B21-B20)/B20</f>
        <v>0.17830871208388588</v>
      </c>
      <c r="C22" s="7">
        <f>(C21-C20)/C20</f>
        <v>0.15473211993577665</v>
      </c>
      <c r="D22" s="7">
        <f>(D21-D20)/D20</f>
        <v>0.07389864000929908</v>
      </c>
      <c r="E22" s="7">
        <f aca="true" t="shared" si="4" ref="E22:M22">(E21-E20)/E20</f>
        <v>0.26772473384969164</v>
      </c>
      <c r="F22" s="15"/>
      <c r="G22" s="7">
        <f t="shared" si="4"/>
        <v>0.040431326631746194</v>
      </c>
      <c r="H22" s="7">
        <f t="shared" si="4"/>
        <v>0.32585818216627577</v>
      </c>
      <c r="I22" s="7">
        <f t="shared" si="4"/>
        <v>0.045580125395037606</v>
      </c>
      <c r="J22" s="7">
        <f t="shared" si="4"/>
        <v>0.19695401641222718</v>
      </c>
      <c r="K22" s="7">
        <f t="shared" si="4"/>
        <v>0.14297074232031043</v>
      </c>
      <c r="L22" s="7">
        <f t="shared" si="4"/>
        <v>0.10528834143049913</v>
      </c>
      <c r="M22" s="7">
        <f t="shared" si="4"/>
        <v>0.09875868555934066</v>
      </c>
    </row>
    <row r="23" spans="1:13" s="3" customFormat="1" ht="12.75">
      <c r="A23" s="3" t="s">
        <v>9</v>
      </c>
      <c r="B23" s="8" t="str">
        <f>IF(B22&gt;=0,"Yes","No")</f>
        <v>Yes</v>
      </c>
      <c r="C23" s="8" t="str">
        <f>IF(C22&gt;=0,"Yes","No")</f>
        <v>Yes</v>
      </c>
      <c r="D23" s="8" t="str">
        <f>IF(D22&gt;=0,"Yes","No")</f>
        <v>Yes</v>
      </c>
      <c r="E23" s="8" t="str">
        <f aca="true" t="shared" si="5" ref="E23:M23">IF(E22&gt;=0,"Yes","No")</f>
        <v>Yes</v>
      </c>
      <c r="F23" s="15"/>
      <c r="G23" s="8" t="str">
        <f t="shared" si="5"/>
        <v>Yes</v>
      </c>
      <c r="H23" s="8" t="str">
        <f t="shared" si="5"/>
        <v>Yes</v>
      </c>
      <c r="I23" s="8" t="str">
        <f t="shared" si="5"/>
        <v>Yes</v>
      </c>
      <c r="J23" s="8" t="str">
        <f t="shared" si="5"/>
        <v>Yes</v>
      </c>
      <c r="K23" s="8" t="str">
        <f t="shared" si="5"/>
        <v>Yes</v>
      </c>
      <c r="L23" s="8" t="str">
        <f t="shared" si="5"/>
        <v>Yes</v>
      </c>
      <c r="M23" s="8" t="str">
        <f t="shared" si="5"/>
        <v>Yes</v>
      </c>
    </row>
    <row r="24" s="3" customFormat="1" ht="6" customHeight="1">
      <c r="F24" s="15"/>
    </row>
    <row r="25" spans="1:13" s="6" customFormat="1" ht="12.75">
      <c r="A25" s="6" t="s">
        <v>6</v>
      </c>
      <c r="B25" s="6">
        <v>4333308</v>
      </c>
      <c r="C25" s="6">
        <v>366740</v>
      </c>
      <c r="D25" s="6">
        <v>1909397</v>
      </c>
      <c r="E25" s="6">
        <v>1698900</v>
      </c>
      <c r="F25" s="15"/>
      <c r="G25" s="6">
        <v>722262</v>
      </c>
      <c r="H25" s="6">
        <v>2731876</v>
      </c>
      <c r="I25" s="6">
        <v>366740</v>
      </c>
      <c r="J25" s="6">
        <v>1332866</v>
      </c>
      <c r="K25" s="6">
        <v>1946478</v>
      </c>
      <c r="L25" s="6">
        <v>2877040</v>
      </c>
      <c r="M25" s="6">
        <v>981778</v>
      </c>
    </row>
    <row r="26" spans="1:13" s="6" customFormat="1" ht="12.75">
      <c r="A26" s="6" t="s">
        <v>7</v>
      </c>
      <c r="B26" s="6">
        <v>4855429</v>
      </c>
      <c r="C26" s="6">
        <v>370134</v>
      </c>
      <c r="D26" s="6">
        <v>2736783</v>
      </c>
      <c r="E26" s="6">
        <v>2229974</v>
      </c>
      <c r="F26" s="15"/>
      <c r="G26" s="6">
        <v>1044222</v>
      </c>
      <c r="H26" s="6">
        <v>4573589</v>
      </c>
      <c r="I26" s="6">
        <v>410622</v>
      </c>
      <c r="J26" s="6">
        <v>1671983</v>
      </c>
      <c r="K26" s="6">
        <v>2929822</v>
      </c>
      <c r="L26" s="6">
        <v>4155749</v>
      </c>
      <c r="M26" s="6">
        <v>1002295</v>
      </c>
    </row>
    <row r="27" spans="1:13" s="7" customFormat="1" ht="12.75">
      <c r="A27" s="7" t="s">
        <v>8</v>
      </c>
      <c r="B27" s="7">
        <f>(B26-B25)/B25</f>
        <v>0.12049016594250858</v>
      </c>
      <c r="C27" s="7">
        <f>(C26-C25)/C25</f>
        <v>0.009254512733816873</v>
      </c>
      <c r="D27" s="7">
        <f>(D26-D25)/D25</f>
        <v>0.43332319051512075</v>
      </c>
      <c r="E27" s="7">
        <f aca="true" t="shared" si="6" ref="E27:M27">(E26-E25)/E25</f>
        <v>0.31259874036141033</v>
      </c>
      <c r="F27" s="15"/>
      <c r="G27" s="7">
        <f t="shared" si="6"/>
        <v>0.4457662177990812</v>
      </c>
      <c r="H27" s="7">
        <f t="shared" si="6"/>
        <v>0.6741568797412474</v>
      </c>
      <c r="I27" s="7">
        <f t="shared" si="6"/>
        <v>0.11965425096798822</v>
      </c>
      <c r="J27" s="7">
        <f t="shared" si="6"/>
        <v>0.25442692663778654</v>
      </c>
      <c r="K27" s="7">
        <f t="shared" si="6"/>
        <v>0.5051914277993381</v>
      </c>
      <c r="L27" s="7">
        <f t="shared" si="6"/>
        <v>0.4444529794511025</v>
      </c>
      <c r="M27" s="7">
        <f t="shared" si="6"/>
        <v>0.020897799706247236</v>
      </c>
    </row>
    <row r="28" spans="1:13" s="3" customFormat="1" ht="12.75">
      <c r="A28" s="3" t="s">
        <v>9</v>
      </c>
      <c r="B28" s="8" t="str">
        <f>IF(B27&gt;=0,"Yes","No")</f>
        <v>Yes</v>
      </c>
      <c r="C28" s="8" t="str">
        <f>IF(C27&gt;=0,"Yes","No")</f>
        <v>Yes</v>
      </c>
      <c r="D28" s="8" t="str">
        <f>IF(D27&gt;=0,"Yes","No")</f>
        <v>Yes</v>
      </c>
      <c r="E28" s="8" t="str">
        <f aca="true" t="shared" si="7" ref="E28:M28">IF(E27&gt;=0,"Yes","No")</f>
        <v>Yes</v>
      </c>
      <c r="F28" s="15"/>
      <c r="G28" s="8" t="str">
        <f t="shared" si="7"/>
        <v>Yes</v>
      </c>
      <c r="H28" s="8" t="str">
        <f t="shared" si="7"/>
        <v>Yes</v>
      </c>
      <c r="I28" s="8" t="str">
        <f t="shared" si="7"/>
        <v>Yes</v>
      </c>
      <c r="J28" s="8" t="str">
        <f t="shared" si="7"/>
        <v>Yes</v>
      </c>
      <c r="K28" s="8" t="str">
        <f t="shared" si="7"/>
        <v>Yes</v>
      </c>
      <c r="L28" s="8" t="str">
        <f t="shared" si="7"/>
        <v>Yes</v>
      </c>
      <c r="M28" s="8" t="str">
        <f t="shared" si="7"/>
        <v>Yes</v>
      </c>
    </row>
    <row r="29" s="3" customFormat="1" ht="6" customHeight="1">
      <c r="F29" s="15"/>
    </row>
    <row r="30" spans="1:13" s="6" customFormat="1" ht="12.75">
      <c r="A30" s="6" t="s">
        <v>28</v>
      </c>
      <c r="B30" s="6">
        <v>2977707</v>
      </c>
      <c r="C30" s="6">
        <v>253907</v>
      </c>
      <c r="D30" s="6">
        <v>1222868</v>
      </c>
      <c r="E30" s="6">
        <v>1278305</v>
      </c>
      <c r="F30" s="15"/>
      <c r="G30" s="6">
        <v>414391</v>
      </c>
      <c r="H30" s="6">
        <v>4766087</v>
      </c>
      <c r="I30" s="6">
        <v>216461</v>
      </c>
      <c r="J30" s="6">
        <v>895698</v>
      </c>
      <c r="K30" s="6">
        <v>1296356</v>
      </c>
      <c r="L30" s="6">
        <v>1946410</v>
      </c>
      <c r="M30" s="6">
        <v>630138</v>
      </c>
    </row>
    <row r="31" spans="1:13" s="6" customFormat="1" ht="12.75">
      <c r="A31" s="6" t="s">
        <v>29</v>
      </c>
      <c r="B31" s="6">
        <v>2809875</v>
      </c>
      <c r="C31" s="6">
        <v>258022</v>
      </c>
      <c r="D31" s="6">
        <v>1220693</v>
      </c>
      <c r="E31" s="6">
        <v>1291851</v>
      </c>
      <c r="F31" s="15"/>
      <c r="G31" s="6">
        <v>435925</v>
      </c>
      <c r="H31" s="6">
        <v>4701858</v>
      </c>
      <c r="I31" s="6">
        <v>219619</v>
      </c>
      <c r="J31" s="6">
        <v>863995</v>
      </c>
      <c r="K31" s="6">
        <v>1290448</v>
      </c>
      <c r="L31" s="6">
        <v>1841831</v>
      </c>
      <c r="M31" s="6">
        <v>637302</v>
      </c>
    </row>
    <row r="32" spans="1:6" s="3" customFormat="1" ht="12.75">
      <c r="A32" s="3" t="s">
        <v>11</v>
      </c>
      <c r="F32" s="15"/>
    </row>
    <row r="33" s="3" customFormat="1" ht="6" customHeight="1">
      <c r="F33" s="15"/>
    </row>
    <row r="34" spans="1:6" s="3" customFormat="1" ht="12.75">
      <c r="A34" s="3" t="s">
        <v>10</v>
      </c>
      <c r="F34" s="15"/>
    </row>
    <row r="35" s="3" customFormat="1" ht="6" customHeight="1">
      <c r="F35" s="15"/>
    </row>
    <row r="36" spans="1:13" s="7" customFormat="1" ht="12.75">
      <c r="A36" s="7" t="s">
        <v>12</v>
      </c>
      <c r="B36" s="7">
        <f>B31/B30</f>
        <v>0.9436371677938763</v>
      </c>
      <c r="C36" s="7">
        <f>C31/C30</f>
        <v>1.0162067213586077</v>
      </c>
      <c r="D36" s="7">
        <f>D31/D30</f>
        <v>0.998221394296032</v>
      </c>
      <c r="E36" s="7">
        <f aca="true" t="shared" si="8" ref="E36:M36">E31/E30</f>
        <v>1.010596845040894</v>
      </c>
      <c r="F36" s="15"/>
      <c r="G36" s="7">
        <f t="shared" si="8"/>
        <v>1.0519654143067778</v>
      </c>
      <c r="H36" s="7">
        <f>H31/H30</f>
        <v>0.9865237457897852</v>
      </c>
      <c r="I36" s="7">
        <f t="shared" si="8"/>
        <v>1.0145892331644037</v>
      </c>
      <c r="J36" s="7">
        <f t="shared" si="8"/>
        <v>0.9646052575756561</v>
      </c>
      <c r="K36" s="7">
        <f t="shared" si="8"/>
        <v>0.9954426099003669</v>
      </c>
      <c r="L36" s="7">
        <f t="shared" si="8"/>
        <v>0.946270826804219</v>
      </c>
      <c r="M36" s="7">
        <f t="shared" si="8"/>
        <v>1.0113689382325777</v>
      </c>
    </row>
    <row r="37" spans="1:13" s="7" customFormat="1" ht="12.75">
      <c r="A37" s="7" t="s">
        <v>8</v>
      </c>
      <c r="B37" s="7">
        <f>B36/0.9-1</f>
        <v>0.048485741993195886</v>
      </c>
      <c r="C37" s="7">
        <f>C36/0.9-1</f>
        <v>0.12911857928734194</v>
      </c>
      <c r="D37" s="7">
        <f>D36/0.9-1</f>
        <v>0.10913488255114667</v>
      </c>
      <c r="E37" s="7">
        <f aca="true" t="shared" si="9" ref="E37:M37">E36/0.9-1</f>
        <v>0.12288538337877108</v>
      </c>
      <c r="F37" s="15"/>
      <c r="G37" s="7">
        <f t="shared" si="9"/>
        <v>0.16885046034086426</v>
      </c>
      <c r="H37" s="7">
        <f t="shared" si="9"/>
        <v>0.09613749532198357</v>
      </c>
      <c r="I37" s="7">
        <f t="shared" si="9"/>
        <v>0.12732137018267076</v>
      </c>
      <c r="J37" s="7">
        <f t="shared" si="9"/>
        <v>0.07178361952850665</v>
      </c>
      <c r="K37" s="7">
        <f t="shared" si="9"/>
        <v>0.10604734433374108</v>
      </c>
      <c r="L37" s="7">
        <f t="shared" si="9"/>
        <v>0.05141202978246562</v>
      </c>
      <c r="M37" s="7">
        <f t="shared" si="9"/>
        <v>0.12374326470286401</v>
      </c>
    </row>
    <row r="38" spans="1:13" s="3" customFormat="1" ht="12.75">
      <c r="A38" s="3" t="s">
        <v>9</v>
      </c>
      <c r="B38" s="8" t="str">
        <f>IF(B27&gt;=0,"Yes","No")</f>
        <v>Yes</v>
      </c>
      <c r="C38" s="8" t="str">
        <f>IF(C27&gt;=0,"Yes","No")</f>
        <v>Yes</v>
      </c>
      <c r="D38" s="8" t="str">
        <f>IF(D27&gt;=0,"Yes","No")</f>
        <v>Yes</v>
      </c>
      <c r="E38" s="8" t="str">
        <f aca="true" t="shared" si="10" ref="E38:M38">IF(E27&gt;=0,"Yes","No")</f>
        <v>Yes</v>
      </c>
      <c r="F38" s="15"/>
      <c r="G38" s="8" t="str">
        <f t="shared" si="10"/>
        <v>Yes</v>
      </c>
      <c r="H38" s="8" t="str">
        <f>IF(H27&gt;=0,"Yes","No")</f>
        <v>Yes</v>
      </c>
      <c r="I38" s="8" t="str">
        <f t="shared" si="10"/>
        <v>Yes</v>
      </c>
      <c r="J38" s="8" t="str">
        <f t="shared" si="10"/>
        <v>Yes</v>
      </c>
      <c r="K38" s="8" t="str">
        <f t="shared" si="10"/>
        <v>Yes</v>
      </c>
      <c r="L38" s="8" t="str">
        <f t="shared" si="10"/>
        <v>Yes</v>
      </c>
      <c r="M38" s="8" t="str">
        <f t="shared" si="10"/>
        <v>Yes</v>
      </c>
    </row>
    <row r="39" s="3" customFormat="1" ht="6" customHeight="1"/>
    <row r="40" spans="1:13" s="7" customFormat="1" ht="12.75">
      <c r="A40" s="7" t="s">
        <v>13</v>
      </c>
      <c r="B40" s="7">
        <f>(B31*2)/B20</f>
        <v>1.0548143059454194</v>
      </c>
      <c r="C40" s="7">
        <f>(C31*2)/C20</f>
        <v>1.1226987725336455</v>
      </c>
      <c r="D40" s="7">
        <f>(D31*2)/D20</f>
        <v>1.0433202166139035</v>
      </c>
      <c r="E40" s="7">
        <f aca="true" t="shared" si="11" ref="E40:M40">(E31*2)/E20</f>
        <v>1.2428494841026556</v>
      </c>
      <c r="G40" s="7">
        <f t="shared" si="11"/>
        <v>1.0177874956368862</v>
      </c>
      <c r="H40" s="7">
        <f>(H31*2)/H20</f>
        <v>2.2504465610491553</v>
      </c>
      <c r="I40" s="7">
        <f t="shared" si="11"/>
        <v>0.8460043236480126</v>
      </c>
      <c r="J40" s="7">
        <f t="shared" si="11"/>
        <v>1.0954522935055722</v>
      </c>
      <c r="K40" s="7">
        <f t="shared" si="11"/>
        <v>1.0835896518686272</v>
      </c>
      <c r="L40" s="7">
        <f t="shared" si="11"/>
        <v>1.0463550255569531</v>
      </c>
      <c r="M40" s="7">
        <f t="shared" si="11"/>
        <v>1.060978609436487</v>
      </c>
    </row>
    <row r="41" spans="1:13" s="7" customFormat="1" ht="12.75">
      <c r="A41" s="7" t="s">
        <v>8</v>
      </c>
      <c r="B41" s="7">
        <f>B40/0.95-1</f>
        <v>0.11033084836359941</v>
      </c>
      <c r="C41" s="7">
        <f>C40/0.95-1</f>
        <v>0.1817881816143636</v>
      </c>
      <c r="D41" s="7">
        <f>D40/0.95-1</f>
        <v>0.09823180696200384</v>
      </c>
      <c r="E41" s="7">
        <f aca="true" t="shared" si="12" ref="E41:M41">E40/0.95-1</f>
        <v>0.3082626148449008</v>
      </c>
      <c r="G41" s="7">
        <f t="shared" si="12"/>
        <v>0.07135525856514335</v>
      </c>
      <c r="H41" s="7">
        <f t="shared" si="12"/>
        <v>1.368891116893848</v>
      </c>
      <c r="I41" s="7">
        <f t="shared" si="12"/>
        <v>-0.10946913300209193</v>
      </c>
      <c r="J41" s="7">
        <f t="shared" si="12"/>
        <v>0.15310767737428654</v>
      </c>
      <c r="K41" s="7">
        <f t="shared" si="12"/>
        <v>0.14062068617750234</v>
      </c>
      <c r="L41" s="7">
        <f t="shared" si="12"/>
        <v>0.10142634269152961</v>
      </c>
      <c r="M41" s="7">
        <f t="shared" si="12"/>
        <v>0.1168195888805128</v>
      </c>
    </row>
    <row r="42" spans="1:13" s="3" customFormat="1" ht="12.75">
      <c r="A42" s="3" t="s">
        <v>9</v>
      </c>
      <c r="B42" s="8" t="str">
        <f>IF(B31&gt;=0,"Yes","No")</f>
        <v>Yes</v>
      </c>
      <c r="C42" s="8" t="str">
        <f>IF(C31&gt;=0,"Yes","No")</f>
        <v>Yes</v>
      </c>
      <c r="D42" s="8" t="str">
        <f>IF(D31&gt;=0,"Yes","No")</f>
        <v>Yes</v>
      </c>
      <c r="E42" s="8" t="str">
        <f aca="true" t="shared" si="13" ref="E42:M42">IF(E31&gt;=0,"Yes","No")</f>
        <v>Yes</v>
      </c>
      <c r="F42" s="8"/>
      <c r="G42" s="8" t="str">
        <f t="shared" si="13"/>
        <v>Yes</v>
      </c>
      <c r="H42" s="8" t="str">
        <f>IF(H31&gt;=0,"Yes","No")</f>
        <v>Yes</v>
      </c>
      <c r="I42" s="8" t="str">
        <f t="shared" si="13"/>
        <v>Yes</v>
      </c>
      <c r="J42" s="8" t="str">
        <f t="shared" si="13"/>
        <v>Yes</v>
      </c>
      <c r="K42" s="8" t="str">
        <f t="shared" si="13"/>
        <v>Yes</v>
      </c>
      <c r="L42" s="8" t="str">
        <f t="shared" si="13"/>
        <v>Yes</v>
      </c>
      <c r="M42" s="8" t="str">
        <f t="shared" si="13"/>
        <v>Yes</v>
      </c>
    </row>
    <row r="44" spans="1:13" s="9" customFormat="1" ht="12.75">
      <c r="A44" s="9" t="s">
        <v>30</v>
      </c>
      <c r="B44" s="9">
        <v>2146</v>
      </c>
      <c r="C44" s="9">
        <v>185</v>
      </c>
      <c r="D44" s="9">
        <v>837</v>
      </c>
      <c r="E44" s="9">
        <v>944</v>
      </c>
      <c r="G44" s="9">
        <v>234</v>
      </c>
      <c r="H44" s="9">
        <v>1713</v>
      </c>
      <c r="I44" s="9">
        <v>113</v>
      </c>
      <c r="J44" s="9">
        <v>515</v>
      </c>
      <c r="K44" s="9">
        <v>646</v>
      </c>
      <c r="L44" s="9">
        <v>1009</v>
      </c>
      <c r="M44" s="9">
        <v>334</v>
      </c>
    </row>
    <row r="45" spans="1:13" s="9" customFormat="1" ht="12.75">
      <c r="A45" s="9" t="s">
        <v>31</v>
      </c>
      <c r="B45" s="6">
        <f>B11/B44</f>
        <v>23765.14445479963</v>
      </c>
      <c r="C45" s="6">
        <f>C11/C44</f>
        <v>23783.783783783783</v>
      </c>
      <c r="D45" s="6">
        <f>D11/D44</f>
        <v>26762.246117084826</v>
      </c>
      <c r="E45" s="6">
        <f aca="true" t="shared" si="14" ref="E45:M45">E11/E44</f>
        <v>21080.508474576272</v>
      </c>
      <c r="F45" s="6"/>
      <c r="G45" s="6">
        <f t="shared" si="14"/>
        <v>35042.73504273504</v>
      </c>
      <c r="H45" s="6">
        <f t="shared" si="14"/>
        <v>23350.84646818447</v>
      </c>
      <c r="I45" s="6">
        <f t="shared" si="14"/>
        <v>38938.05309734513</v>
      </c>
      <c r="J45" s="6">
        <f t="shared" si="14"/>
        <v>29320.388349514564</v>
      </c>
      <c r="K45" s="6">
        <f t="shared" si="14"/>
        <v>35294.117647058825</v>
      </c>
      <c r="L45" s="6">
        <f t="shared" si="14"/>
        <v>33399.4053518335</v>
      </c>
      <c r="M45" s="6">
        <f t="shared" si="14"/>
        <v>34431.1377245509</v>
      </c>
    </row>
    <row r="46" spans="1:13" s="9" customFormat="1" ht="12.75">
      <c r="A46" s="9" t="s">
        <v>32</v>
      </c>
      <c r="B46" s="6">
        <f>B15/B44</f>
        <v>2448.165424044734</v>
      </c>
      <c r="C46" s="6">
        <f>C15/C44</f>
        <v>2477.9243243243245</v>
      </c>
      <c r="D46" s="6">
        <f>D15/D44</f>
        <v>2519.531660692951</v>
      </c>
      <c r="E46" s="6">
        <f aca="true" t="shared" si="15" ref="E46:M46">E15/E44</f>
        <v>2044.2976694915253</v>
      </c>
      <c r="F46" s="6"/>
      <c r="G46" s="6">
        <f t="shared" si="15"/>
        <v>3611.235042735043</v>
      </c>
      <c r="H46" s="6">
        <f>H15/H44</f>
        <v>2583.197314652656</v>
      </c>
      <c r="I46" s="6">
        <f t="shared" si="15"/>
        <v>4208.58407079646</v>
      </c>
      <c r="J46" s="6">
        <f t="shared" si="15"/>
        <v>2948.9592233009707</v>
      </c>
      <c r="K46" s="6">
        <f t="shared" si="15"/>
        <v>3700.9411764705883</v>
      </c>
      <c r="L46" s="6">
        <f t="shared" si="15"/>
        <v>3387.2041625371653</v>
      </c>
      <c r="M46" s="6">
        <f t="shared" si="15"/>
        <v>3486.2125748502995</v>
      </c>
    </row>
    <row r="47" spans="1:13" s="9" customFormat="1" ht="12.75">
      <c r="A47" s="9" t="s">
        <v>33</v>
      </c>
      <c r="B47" s="6">
        <f>B21/B44</f>
        <v>2925.2996272134205</v>
      </c>
      <c r="C47" s="6">
        <f>C21/C44</f>
        <v>2869.0162162162164</v>
      </c>
      <c r="D47" s="6">
        <f>D21/D44</f>
        <v>3002.3178016726406</v>
      </c>
      <c r="E47" s="6">
        <f aca="true" t="shared" si="16" ref="E47:M47">E21/E44</f>
        <v>2791.7521186440677</v>
      </c>
      <c r="F47" s="6"/>
      <c r="G47" s="6">
        <f t="shared" si="16"/>
        <v>3808.7478632478633</v>
      </c>
      <c r="H47" s="6">
        <f>H21/H44</f>
        <v>3234.227086981903</v>
      </c>
      <c r="I47" s="6">
        <f t="shared" si="16"/>
        <v>4804.0353982300885</v>
      </c>
      <c r="J47" s="6">
        <f t="shared" si="16"/>
        <v>3666.2155339805827</v>
      </c>
      <c r="K47" s="6">
        <f t="shared" si="16"/>
        <v>4214.133126934985</v>
      </c>
      <c r="L47" s="6">
        <f t="shared" si="16"/>
        <v>3856.427155599604</v>
      </c>
      <c r="M47" s="6">
        <f t="shared" si="16"/>
        <v>3952.068862275449</v>
      </c>
    </row>
  </sheetData>
  <sheetProtection password="F4F5" sheet="1" objects="1" scenarios="1"/>
  <mergeCells count="2">
    <mergeCell ref="A4:C4"/>
    <mergeCell ref="F11:F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4:M47"/>
  <sheetViews>
    <sheetView zoomScale="75" zoomScaleNormal="75" zoomScalePageLayoutView="0" workbookViewId="0" topLeftCell="A1">
      <selection activeCell="F1" sqref="F1:F16384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6" ht="12.75"/>
    <row r="7" s="3" customFormat="1" ht="12.75"/>
    <row r="8" s="3" customFormat="1" ht="12.75">
      <c r="A8" s="3" t="s">
        <v>42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16" t="s">
        <v>44</v>
      </c>
      <c r="D11" s="6">
        <v>22400000</v>
      </c>
      <c r="E11" s="6">
        <v>19900000</v>
      </c>
      <c r="F11" s="15" t="s">
        <v>44</v>
      </c>
      <c r="G11" s="6">
        <v>8200000</v>
      </c>
      <c r="H11" s="6">
        <v>40000000</v>
      </c>
      <c r="I11" s="16" t="s">
        <v>44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pans="3:9" s="3" customFormat="1" ht="6" customHeight="1">
      <c r="C12" s="16"/>
      <c r="F12" s="15"/>
      <c r="I12" s="16"/>
    </row>
    <row r="13" spans="1:13" s="3" customFormat="1" ht="12.75">
      <c r="A13" s="3" t="s">
        <v>26</v>
      </c>
      <c r="B13" s="3">
        <v>8.451</v>
      </c>
      <c r="C13" s="16"/>
      <c r="D13" s="3">
        <f>B13</f>
        <v>8.451</v>
      </c>
      <c r="E13" s="3">
        <f>B13</f>
        <v>8.451</v>
      </c>
      <c r="F13" s="15"/>
      <c r="G13" s="3">
        <f>B13</f>
        <v>8.451</v>
      </c>
      <c r="H13" s="3">
        <f>B13</f>
        <v>8.451</v>
      </c>
      <c r="I13" s="16"/>
      <c r="J13" s="3">
        <f>B13</f>
        <v>8.451</v>
      </c>
      <c r="K13" s="3">
        <f>B13</f>
        <v>8.451</v>
      </c>
      <c r="L13" s="3">
        <f>B13</f>
        <v>8.451</v>
      </c>
      <c r="M13" s="3">
        <f>B13</f>
        <v>8.451</v>
      </c>
    </row>
    <row r="14" spans="1:13" s="6" customFormat="1" ht="12.75">
      <c r="A14" s="6" t="s">
        <v>2</v>
      </c>
      <c r="B14" s="6">
        <f>B11/100*B13</f>
        <v>4310010</v>
      </c>
      <c r="C14" s="16"/>
      <c r="D14" s="6">
        <f>D11/100*D13</f>
        <v>1893024</v>
      </c>
      <c r="E14" s="6">
        <f aca="true" t="shared" si="0" ref="E14:M14">E11/100*E13</f>
        <v>1681749</v>
      </c>
      <c r="F14" s="15"/>
      <c r="G14" s="6">
        <f t="shared" si="0"/>
        <v>692982</v>
      </c>
      <c r="H14" s="6">
        <f t="shared" si="0"/>
        <v>3380400</v>
      </c>
      <c r="I14" s="16"/>
      <c r="J14" s="6">
        <f t="shared" si="0"/>
        <v>1276101</v>
      </c>
      <c r="K14" s="6">
        <f t="shared" si="0"/>
        <v>1926828.0000000002</v>
      </c>
      <c r="L14" s="6">
        <f t="shared" si="0"/>
        <v>2847987</v>
      </c>
      <c r="M14" s="6">
        <f t="shared" si="0"/>
        <v>971865.0000000001</v>
      </c>
    </row>
    <row r="15" spans="1:13" s="6" customFormat="1" ht="12.75">
      <c r="A15" s="6" t="s">
        <v>3</v>
      </c>
      <c r="B15" s="6">
        <v>5016194</v>
      </c>
      <c r="C15" s="16"/>
      <c r="D15" s="6">
        <v>1997540</v>
      </c>
      <c r="E15" s="6">
        <v>1907235</v>
      </c>
      <c r="F15" s="15"/>
      <c r="G15" s="6">
        <v>843512</v>
      </c>
      <c r="H15" s="6">
        <v>4343276</v>
      </c>
      <c r="I15" s="16"/>
      <c r="J15" s="6">
        <v>1521756</v>
      </c>
      <c r="K15" s="6">
        <v>2308989</v>
      </c>
      <c r="L15" s="6">
        <v>3361744</v>
      </c>
      <c r="M15" s="6">
        <v>1118887</v>
      </c>
    </row>
    <row r="16" spans="1:13" s="7" customFormat="1" ht="12.75">
      <c r="A16" s="7" t="s">
        <v>8</v>
      </c>
      <c r="B16" s="7">
        <f>(B15-B14)/B14</f>
        <v>0.16384741566724903</v>
      </c>
      <c r="C16" s="16"/>
      <c r="D16" s="7">
        <f>(D15-D14)/D14</f>
        <v>0.05521113308653245</v>
      </c>
      <c r="E16" s="7">
        <f aca="true" t="shared" si="1" ref="E16:M16">(E15-E14)/E14</f>
        <v>0.13407827208459763</v>
      </c>
      <c r="F16" s="15"/>
      <c r="G16" s="7">
        <f t="shared" si="1"/>
        <v>0.21722064930979448</v>
      </c>
      <c r="H16" s="7">
        <f t="shared" si="1"/>
        <v>0.28484084723701336</v>
      </c>
      <c r="I16" s="16"/>
      <c r="J16" s="7">
        <f t="shared" si="1"/>
        <v>0.19250435506280458</v>
      </c>
      <c r="K16" s="7">
        <f t="shared" si="1"/>
        <v>0.19833685206982654</v>
      </c>
      <c r="L16" s="7">
        <f t="shared" si="1"/>
        <v>0.18039302847941371</v>
      </c>
      <c r="M16" s="7">
        <f t="shared" si="1"/>
        <v>0.15127821250893886</v>
      </c>
    </row>
    <row r="17" spans="1:13" s="3" customFormat="1" ht="12.75">
      <c r="A17" s="3" t="s">
        <v>9</v>
      </c>
      <c r="B17" s="8" t="str">
        <f>IF(B16&gt;=0,"Yes","No")</f>
        <v>Yes</v>
      </c>
      <c r="C17" s="16"/>
      <c r="D17" s="8" t="str">
        <f>IF(D16&gt;=0,"Yes","No")</f>
        <v>Yes</v>
      </c>
      <c r="E17" s="8" t="str">
        <f aca="true" t="shared" si="2" ref="E17:M17">IF(E16&gt;=0,"Yes","No")</f>
        <v>Yes</v>
      </c>
      <c r="F17" s="15"/>
      <c r="G17" s="8" t="str">
        <f t="shared" si="2"/>
        <v>Yes</v>
      </c>
      <c r="H17" s="8" t="str">
        <f t="shared" si="2"/>
        <v>Yes</v>
      </c>
      <c r="I17" s="16"/>
      <c r="J17" s="8" t="str">
        <f t="shared" si="2"/>
        <v>Yes</v>
      </c>
      <c r="K17" s="8" t="str">
        <f t="shared" si="2"/>
        <v>Yes</v>
      </c>
      <c r="L17" s="8" t="str">
        <f t="shared" si="2"/>
        <v>Yes</v>
      </c>
      <c r="M17" s="8" t="str">
        <f t="shared" si="2"/>
        <v>Yes</v>
      </c>
    </row>
    <row r="18" spans="3:9" s="3" customFormat="1" ht="6" customHeight="1">
      <c r="C18" s="16"/>
      <c r="F18" s="15"/>
      <c r="I18" s="16"/>
    </row>
    <row r="19" spans="1:13" s="3" customFormat="1" ht="12.75">
      <c r="A19" s="3" t="s">
        <v>27</v>
      </c>
      <c r="B19" s="3">
        <v>10.3946</v>
      </c>
      <c r="C19" s="16"/>
      <c r="D19" s="3">
        <f>B19</f>
        <v>10.3946</v>
      </c>
      <c r="E19" s="3">
        <f>B19</f>
        <v>10.3946</v>
      </c>
      <c r="F19" s="15"/>
      <c r="G19" s="3">
        <f>B19</f>
        <v>10.3946</v>
      </c>
      <c r="H19" s="3">
        <f>B19</f>
        <v>10.3946</v>
      </c>
      <c r="I19" s="16"/>
      <c r="J19" s="3">
        <f>B19</f>
        <v>10.3946</v>
      </c>
      <c r="K19" s="3">
        <f>B19</f>
        <v>10.3946</v>
      </c>
      <c r="L19" s="3">
        <f>B19</f>
        <v>10.3946</v>
      </c>
      <c r="M19" s="3">
        <f>B19</f>
        <v>10.3946</v>
      </c>
    </row>
    <row r="20" spans="1:13" s="6" customFormat="1" ht="12.75">
      <c r="A20" s="6" t="s">
        <v>4</v>
      </c>
      <c r="B20" s="6">
        <f>(B11/100)*B19</f>
        <v>5301246</v>
      </c>
      <c r="C20" s="16"/>
      <c r="D20" s="6">
        <f>(D11/100)*D19</f>
        <v>2328390.4</v>
      </c>
      <c r="E20" s="6">
        <f aca="true" t="shared" si="3" ref="E20:M20">(E11/100)*E19</f>
        <v>2068525.4000000001</v>
      </c>
      <c r="F20" s="15"/>
      <c r="G20" s="6">
        <f t="shared" si="3"/>
        <v>852357.2000000001</v>
      </c>
      <c r="H20" s="6">
        <f t="shared" si="3"/>
        <v>4157840</v>
      </c>
      <c r="I20" s="16"/>
      <c r="J20" s="6">
        <f t="shared" si="3"/>
        <v>1569584.6</v>
      </c>
      <c r="K20" s="6">
        <f t="shared" si="3"/>
        <v>2369968.8000000003</v>
      </c>
      <c r="L20" s="6">
        <f t="shared" si="3"/>
        <v>3502980.2</v>
      </c>
      <c r="M20" s="6">
        <f t="shared" si="3"/>
        <v>1195379</v>
      </c>
    </row>
    <row r="21" spans="1:13" s="6" customFormat="1" ht="12.75">
      <c r="A21" s="6" t="s">
        <v>5</v>
      </c>
      <c r="B21" s="6">
        <v>6026867</v>
      </c>
      <c r="C21" s="16"/>
      <c r="D21" s="6">
        <v>2395364</v>
      </c>
      <c r="E21" s="6">
        <v>2597358</v>
      </c>
      <c r="F21" s="15"/>
      <c r="G21" s="6">
        <v>889730</v>
      </c>
      <c r="H21" s="6">
        <v>5424014</v>
      </c>
      <c r="I21" s="16"/>
      <c r="J21" s="6">
        <v>1885474</v>
      </c>
      <c r="K21" s="6">
        <v>2635350</v>
      </c>
      <c r="L21" s="6">
        <v>3827931</v>
      </c>
      <c r="M21" s="6">
        <v>1271665</v>
      </c>
    </row>
    <row r="22" spans="1:13" s="7" customFormat="1" ht="12.75">
      <c r="A22" s="7" t="s">
        <v>8</v>
      </c>
      <c r="B22" s="7">
        <f>(B21-B20)/B20</f>
        <v>0.13687744352931366</v>
      </c>
      <c r="C22" s="16"/>
      <c r="D22" s="7">
        <f>(D21-D20)/D20</f>
        <v>0.028763904884679174</v>
      </c>
      <c r="E22" s="7">
        <f aca="true" t="shared" si="4" ref="E22:M22">(E21-E20)/E20</f>
        <v>0.25565680750161435</v>
      </c>
      <c r="F22" s="15"/>
      <c r="G22" s="7">
        <f t="shared" si="4"/>
        <v>0.043846406178067045</v>
      </c>
      <c r="H22" s="7">
        <f t="shared" si="4"/>
        <v>0.30452686972081655</v>
      </c>
      <c r="I22" s="16"/>
      <c r="J22" s="7">
        <f t="shared" si="4"/>
        <v>0.2012566891902481</v>
      </c>
      <c r="K22" s="7">
        <f t="shared" si="4"/>
        <v>0.11197666399658919</v>
      </c>
      <c r="L22" s="7">
        <f t="shared" si="4"/>
        <v>0.09276409840969121</v>
      </c>
      <c r="M22" s="7">
        <f t="shared" si="4"/>
        <v>0.06381741690292368</v>
      </c>
    </row>
    <row r="23" spans="1:13" s="3" customFormat="1" ht="12.75">
      <c r="A23" s="3" t="s">
        <v>9</v>
      </c>
      <c r="B23" s="8" t="str">
        <f>IF(B22&gt;=0,"Yes","No")</f>
        <v>Yes</v>
      </c>
      <c r="C23" s="16"/>
      <c r="D23" s="8" t="str">
        <f>IF(D22&gt;=0,"Yes","No")</f>
        <v>Yes</v>
      </c>
      <c r="E23" s="8" t="str">
        <f aca="true" t="shared" si="5" ref="E23:M23">IF(E22&gt;=0,"Yes","No")</f>
        <v>Yes</v>
      </c>
      <c r="F23" s="15"/>
      <c r="G23" s="8" t="str">
        <f t="shared" si="5"/>
        <v>Yes</v>
      </c>
      <c r="H23" s="8" t="str">
        <f t="shared" si="5"/>
        <v>Yes</v>
      </c>
      <c r="I23" s="16"/>
      <c r="J23" s="8" t="str">
        <f t="shared" si="5"/>
        <v>Yes</v>
      </c>
      <c r="K23" s="8" t="str">
        <f t="shared" si="5"/>
        <v>Yes</v>
      </c>
      <c r="L23" s="8" t="str">
        <f t="shared" si="5"/>
        <v>Yes</v>
      </c>
      <c r="M23" s="8" t="str">
        <f t="shared" si="5"/>
        <v>Yes</v>
      </c>
    </row>
    <row r="24" spans="3:9" s="3" customFormat="1" ht="6" customHeight="1">
      <c r="C24" s="16"/>
      <c r="F24" s="15"/>
      <c r="I24" s="16"/>
    </row>
    <row r="25" spans="1:13" s="6" customFormat="1" ht="12.75">
      <c r="A25" s="6" t="s">
        <v>6</v>
      </c>
      <c r="B25" s="6">
        <v>4309272</v>
      </c>
      <c r="C25" s="16"/>
      <c r="D25" s="6">
        <v>1899041</v>
      </c>
      <c r="E25" s="6">
        <v>1689786</v>
      </c>
      <c r="F25" s="15"/>
      <c r="G25" s="6">
        <v>718506</v>
      </c>
      <c r="H25" s="6">
        <v>3396494</v>
      </c>
      <c r="I25" s="16"/>
      <c r="J25" s="6">
        <v>1325852</v>
      </c>
      <c r="K25" s="6">
        <v>1936036</v>
      </c>
      <c r="L25" s="6">
        <v>2861605</v>
      </c>
      <c r="M25" s="6">
        <v>976511</v>
      </c>
    </row>
    <row r="26" spans="1:13" s="6" customFormat="1" ht="12.75">
      <c r="A26" s="6" t="s">
        <v>7</v>
      </c>
      <c r="B26" s="6">
        <v>4744372</v>
      </c>
      <c r="C26" s="16"/>
      <c r="D26" s="6">
        <v>2706863</v>
      </c>
      <c r="E26" s="6">
        <v>2202539</v>
      </c>
      <c r="F26" s="15"/>
      <c r="G26" s="6">
        <v>1040977</v>
      </c>
      <c r="H26" s="6">
        <v>4549387</v>
      </c>
      <c r="I26" s="16"/>
      <c r="J26" s="6">
        <v>1694621</v>
      </c>
      <c r="K26" s="6">
        <v>2914412</v>
      </c>
      <c r="L26" s="6">
        <v>4142958</v>
      </c>
      <c r="M26" s="6">
        <v>1036059</v>
      </c>
    </row>
    <row r="27" spans="1:13" s="7" customFormat="1" ht="12.75">
      <c r="A27" s="7" t="s">
        <v>8</v>
      </c>
      <c r="B27" s="7">
        <f>(B26-B25)/B25</f>
        <v>0.1009683306136164</v>
      </c>
      <c r="C27" s="16"/>
      <c r="D27" s="7">
        <f>(D26-D25)/D25</f>
        <v>0.42538418075228496</v>
      </c>
      <c r="E27" s="7">
        <f aca="true" t="shared" si="6" ref="E27:M27">(E26-E25)/E25</f>
        <v>0.303442566100086</v>
      </c>
      <c r="F27" s="15"/>
      <c r="G27" s="7">
        <f t="shared" si="6"/>
        <v>0.44880766479333506</v>
      </c>
      <c r="H27" s="7">
        <f t="shared" si="6"/>
        <v>0.3394361950882292</v>
      </c>
      <c r="I27" s="16"/>
      <c r="J27" s="7">
        <f t="shared" si="6"/>
        <v>0.2781373788326299</v>
      </c>
      <c r="K27" s="7">
        <f t="shared" si="6"/>
        <v>0.5053501071261072</v>
      </c>
      <c r="L27" s="7">
        <f t="shared" si="6"/>
        <v>0.44777423858289317</v>
      </c>
      <c r="M27" s="7">
        <f t="shared" si="6"/>
        <v>0.0609803678606795</v>
      </c>
    </row>
    <row r="28" spans="1:13" s="3" customFormat="1" ht="12.75">
      <c r="A28" s="3" t="s">
        <v>9</v>
      </c>
      <c r="B28" s="8" t="str">
        <f>IF(B27&gt;=0,"Yes","No")</f>
        <v>Yes</v>
      </c>
      <c r="C28" s="16"/>
      <c r="D28" s="8" t="str">
        <f>IF(D27&gt;=0,"Yes","No")</f>
        <v>Yes</v>
      </c>
      <c r="E28" s="8" t="str">
        <f aca="true" t="shared" si="7" ref="E28:M28">IF(E27&gt;=0,"Yes","No")</f>
        <v>Yes</v>
      </c>
      <c r="F28" s="15"/>
      <c r="G28" s="8" t="str">
        <f t="shared" si="7"/>
        <v>Yes</v>
      </c>
      <c r="H28" s="8" t="str">
        <f t="shared" si="7"/>
        <v>Yes</v>
      </c>
      <c r="I28" s="16"/>
      <c r="J28" s="8" t="str">
        <f t="shared" si="7"/>
        <v>Yes</v>
      </c>
      <c r="K28" s="8" t="str">
        <f t="shared" si="7"/>
        <v>Yes</v>
      </c>
      <c r="L28" s="8" t="str">
        <f t="shared" si="7"/>
        <v>Yes</v>
      </c>
      <c r="M28" s="8" t="str">
        <f t="shared" si="7"/>
        <v>Yes</v>
      </c>
    </row>
    <row r="29" spans="3:9" s="3" customFormat="1" ht="6" customHeight="1">
      <c r="C29" s="16"/>
      <c r="F29" s="15"/>
      <c r="I29" s="16"/>
    </row>
    <row r="30" spans="1:13" s="6" customFormat="1" ht="12.75">
      <c r="A30" s="6" t="s">
        <v>28</v>
      </c>
      <c r="B30" s="6">
        <v>2852082</v>
      </c>
      <c r="C30" s="16"/>
      <c r="D30" s="6">
        <v>1127584</v>
      </c>
      <c r="E30" s="6">
        <v>1243702</v>
      </c>
      <c r="F30" s="15"/>
      <c r="G30" s="6">
        <v>412874</v>
      </c>
      <c r="H30" s="6">
        <v>2291576</v>
      </c>
      <c r="I30" s="16"/>
      <c r="J30" s="6">
        <v>893696</v>
      </c>
      <c r="K30" s="6">
        <v>1260517</v>
      </c>
      <c r="L30" s="6">
        <v>1716114</v>
      </c>
      <c r="M30" s="6">
        <v>605320</v>
      </c>
    </row>
    <row r="31" spans="1:13" s="6" customFormat="1" ht="12.75">
      <c r="A31" s="6" t="s">
        <v>29</v>
      </c>
      <c r="B31" s="6">
        <v>2945456</v>
      </c>
      <c r="C31" s="16"/>
      <c r="D31" s="6">
        <v>1158291</v>
      </c>
      <c r="E31" s="6">
        <v>1239249</v>
      </c>
      <c r="F31" s="15"/>
      <c r="G31" s="6">
        <v>429239</v>
      </c>
      <c r="H31" s="6">
        <v>2370931</v>
      </c>
      <c r="I31" s="16"/>
      <c r="J31" s="6">
        <v>922554</v>
      </c>
      <c r="K31" s="6">
        <v>1267327</v>
      </c>
      <c r="L31" s="6">
        <v>1775588</v>
      </c>
      <c r="M31" s="6">
        <v>608576</v>
      </c>
    </row>
    <row r="32" spans="1:9" s="3" customFormat="1" ht="12.75">
      <c r="A32" s="3" t="s">
        <v>11</v>
      </c>
      <c r="C32" s="16"/>
      <c r="F32" s="15"/>
      <c r="I32" s="16"/>
    </row>
    <row r="33" spans="3:9" s="3" customFormat="1" ht="6" customHeight="1">
      <c r="C33" s="16"/>
      <c r="F33" s="15"/>
      <c r="I33" s="16"/>
    </row>
    <row r="34" spans="1:9" s="3" customFormat="1" ht="12.75">
      <c r="A34" s="3" t="s">
        <v>10</v>
      </c>
      <c r="C34" s="16"/>
      <c r="F34" s="15"/>
      <c r="I34" s="16"/>
    </row>
    <row r="35" spans="3:9" s="3" customFormat="1" ht="6" customHeight="1">
      <c r="C35" s="16"/>
      <c r="F35" s="15"/>
      <c r="I35" s="16"/>
    </row>
    <row r="36" spans="1:13" s="7" customFormat="1" ht="12.75">
      <c r="A36" s="7" t="s">
        <v>12</v>
      </c>
      <c r="B36" s="7">
        <f>B31/B30</f>
        <v>1.0327388903965595</v>
      </c>
      <c r="C36" s="16"/>
      <c r="D36" s="7">
        <f>D31/D30</f>
        <v>1.0272325609444617</v>
      </c>
      <c r="E36" s="7">
        <f aca="true" t="shared" si="8" ref="E36:M36">E31/E30</f>
        <v>0.9964195603126794</v>
      </c>
      <c r="F36" s="15"/>
      <c r="G36" s="7">
        <f t="shared" si="8"/>
        <v>1.0396367899165362</v>
      </c>
      <c r="H36" s="7">
        <f>H31/H30</f>
        <v>1.0346290064130537</v>
      </c>
      <c r="I36" s="16"/>
      <c r="J36" s="7">
        <f t="shared" si="8"/>
        <v>1.032290622314523</v>
      </c>
      <c r="K36" s="7">
        <f t="shared" si="8"/>
        <v>1.0054025451461583</v>
      </c>
      <c r="L36" s="7">
        <f t="shared" si="8"/>
        <v>1.0346562058231563</v>
      </c>
      <c r="M36" s="7">
        <f t="shared" si="8"/>
        <v>1.0053789731051346</v>
      </c>
    </row>
    <row r="37" spans="1:13" s="7" customFormat="1" ht="12.75">
      <c r="A37" s="7" t="s">
        <v>8</v>
      </c>
      <c r="B37" s="7">
        <f>B36/0.9-1</f>
        <v>0.1474876559961773</v>
      </c>
      <c r="C37" s="16"/>
      <c r="D37" s="7">
        <f>D36/0.9-1</f>
        <v>0.14136951216051297</v>
      </c>
      <c r="E37" s="7">
        <f aca="true" t="shared" si="9" ref="E37:M37">E36/0.9-1</f>
        <v>0.10713284479186602</v>
      </c>
      <c r="F37" s="15"/>
      <c r="G37" s="7">
        <f t="shared" si="9"/>
        <v>0.15515198879615122</v>
      </c>
      <c r="H37" s="7">
        <f t="shared" si="9"/>
        <v>0.14958778490339286</v>
      </c>
      <c r="I37" s="16"/>
      <c r="J37" s="7">
        <f t="shared" si="9"/>
        <v>0.14698958034946985</v>
      </c>
      <c r="K37" s="7">
        <f t="shared" si="9"/>
        <v>0.11711393905128697</v>
      </c>
      <c r="L37" s="7">
        <f t="shared" si="9"/>
        <v>0.14961800647017376</v>
      </c>
      <c r="M37" s="7">
        <f t="shared" si="9"/>
        <v>0.11708774789459397</v>
      </c>
    </row>
    <row r="38" spans="1:13" s="3" customFormat="1" ht="12.75">
      <c r="A38" s="3" t="s">
        <v>9</v>
      </c>
      <c r="B38" s="8" t="str">
        <f>IF(B27&gt;=0,"Yes","No")</f>
        <v>Yes</v>
      </c>
      <c r="C38" s="16"/>
      <c r="D38" s="8" t="str">
        <f>IF(D27&gt;=0,"Yes","No")</f>
        <v>Yes</v>
      </c>
      <c r="E38" s="8" t="str">
        <f aca="true" t="shared" si="10" ref="E38:M38">IF(E27&gt;=0,"Yes","No")</f>
        <v>Yes</v>
      </c>
      <c r="F38" s="15"/>
      <c r="G38" s="8" t="str">
        <f t="shared" si="10"/>
        <v>Yes</v>
      </c>
      <c r="H38" s="8" t="str">
        <f>IF(H27&gt;=0,"Yes","No")</f>
        <v>Yes</v>
      </c>
      <c r="I38" s="16"/>
      <c r="J38" s="8" t="str">
        <f t="shared" si="10"/>
        <v>Yes</v>
      </c>
      <c r="K38" s="8" t="str">
        <f t="shared" si="10"/>
        <v>Yes</v>
      </c>
      <c r="L38" s="8" t="str">
        <f t="shared" si="10"/>
        <v>Yes</v>
      </c>
      <c r="M38" s="8" t="str">
        <f t="shared" si="10"/>
        <v>Yes</v>
      </c>
    </row>
    <row r="39" spans="3:9" s="3" customFormat="1" ht="6" customHeight="1">
      <c r="C39" s="16"/>
      <c r="I39" s="16"/>
    </row>
    <row r="40" spans="1:13" s="7" customFormat="1" ht="12.75">
      <c r="A40" s="7" t="s">
        <v>13</v>
      </c>
      <c r="B40" s="7">
        <f>(B31*2)/B20</f>
        <v>1.1112315859328166</v>
      </c>
      <c r="C40" s="16"/>
      <c r="D40" s="7">
        <f>(D31*2)/D20</f>
        <v>0.9949285137062925</v>
      </c>
      <c r="E40" s="7">
        <f aca="true" t="shared" si="11" ref="E40:M40">(E31*2)/E20</f>
        <v>1.1981955841586474</v>
      </c>
      <c r="G40" s="7">
        <f t="shared" si="11"/>
        <v>1.0071810269215768</v>
      </c>
      <c r="H40" s="7">
        <f>(H31*2)/H20</f>
        <v>1.140462836472784</v>
      </c>
      <c r="I40" s="16"/>
      <c r="J40" s="7">
        <f t="shared" si="11"/>
        <v>1.175539056639572</v>
      </c>
      <c r="K40" s="7">
        <f t="shared" si="11"/>
        <v>1.06948834094356</v>
      </c>
      <c r="L40" s="7">
        <f t="shared" si="11"/>
        <v>1.0137585133938238</v>
      </c>
      <c r="M40" s="7">
        <f t="shared" si="11"/>
        <v>1.0182143069269245</v>
      </c>
    </row>
    <row r="41" spans="1:13" s="7" customFormat="1" ht="12.75">
      <c r="A41" s="7" t="s">
        <v>8</v>
      </c>
      <c r="B41" s="7">
        <f>B40/0.95-1</f>
        <v>0.16971745887664902</v>
      </c>
      <c r="C41" s="16"/>
      <c r="D41" s="7">
        <f>D40/0.95-1</f>
        <v>0.04729317232241326</v>
      </c>
      <c r="E41" s="7">
        <f aca="true" t="shared" si="12" ref="E41:M41">E40/0.95-1</f>
        <v>0.2612585096406814</v>
      </c>
      <c r="G41" s="7">
        <f t="shared" si="12"/>
        <v>0.06019055465429157</v>
      </c>
      <c r="H41" s="7">
        <f t="shared" si="12"/>
        <v>0.20048719628714107</v>
      </c>
      <c r="I41" s="16"/>
      <c r="J41" s="7">
        <f t="shared" si="12"/>
        <v>0.23740953330481274</v>
      </c>
      <c r="K41" s="7">
        <f t="shared" si="12"/>
        <v>0.1257772009932212</v>
      </c>
      <c r="L41" s="7">
        <f t="shared" si="12"/>
        <v>0.06711422462507777</v>
      </c>
      <c r="M41" s="7">
        <f t="shared" si="12"/>
        <v>0.071804533607289</v>
      </c>
    </row>
    <row r="42" spans="1:13" s="3" customFormat="1" ht="12.75">
      <c r="A42" s="3" t="s">
        <v>9</v>
      </c>
      <c r="B42" s="8" t="str">
        <f>IF(B31&gt;=0,"Yes","No")</f>
        <v>Yes</v>
      </c>
      <c r="C42" s="16"/>
      <c r="D42" s="8" t="str">
        <f>IF(D31&gt;=0,"Yes","No")</f>
        <v>Yes</v>
      </c>
      <c r="E42" s="8" t="str">
        <f aca="true" t="shared" si="13" ref="E42:M42">IF(E31&gt;=0,"Yes","No")</f>
        <v>Yes</v>
      </c>
      <c r="F42" s="8"/>
      <c r="G42" s="8" t="str">
        <f t="shared" si="13"/>
        <v>Yes</v>
      </c>
      <c r="H42" s="8" t="str">
        <f>IF(H31&gt;=0,"Yes","No")</f>
        <v>Yes</v>
      </c>
      <c r="I42" s="16"/>
      <c r="J42" s="8" t="str">
        <f t="shared" si="13"/>
        <v>Yes</v>
      </c>
      <c r="K42" s="8" t="str">
        <f t="shared" si="13"/>
        <v>Yes</v>
      </c>
      <c r="L42" s="8" t="str">
        <f t="shared" si="13"/>
        <v>Yes</v>
      </c>
      <c r="M42" s="8" t="str">
        <f t="shared" si="13"/>
        <v>Yes</v>
      </c>
    </row>
    <row r="43" spans="3:9" ht="12.75">
      <c r="C43" s="16"/>
      <c r="I43" s="16"/>
    </row>
    <row r="44" spans="1:13" s="9" customFormat="1" ht="12.75">
      <c r="A44" s="9" t="s">
        <v>30</v>
      </c>
      <c r="B44" s="9">
        <v>2150</v>
      </c>
      <c r="C44" s="16"/>
      <c r="D44" s="9">
        <v>837</v>
      </c>
      <c r="E44" s="9">
        <v>944</v>
      </c>
      <c r="G44" s="9">
        <v>235</v>
      </c>
      <c r="H44" s="9">
        <v>1713</v>
      </c>
      <c r="I44" s="16"/>
      <c r="J44" s="9">
        <v>516</v>
      </c>
      <c r="K44" s="9">
        <v>646</v>
      </c>
      <c r="L44" s="10" t="s">
        <v>45</v>
      </c>
      <c r="M44" s="9">
        <v>334</v>
      </c>
    </row>
    <row r="45" spans="1:13" s="9" customFormat="1" ht="12.75">
      <c r="A45" s="9" t="s">
        <v>31</v>
      </c>
      <c r="B45" s="6">
        <f>B11/B44</f>
        <v>23720.93023255814</v>
      </c>
      <c r="C45" s="16"/>
      <c r="D45" s="6">
        <f>D11/D44</f>
        <v>26762.246117084826</v>
      </c>
      <c r="E45" s="6">
        <f aca="true" t="shared" si="14" ref="E45:M45">E11/E44</f>
        <v>21080.508474576272</v>
      </c>
      <c r="F45" s="6"/>
      <c r="G45" s="6">
        <f t="shared" si="14"/>
        <v>34893.617021276594</v>
      </c>
      <c r="H45" s="6">
        <f t="shared" si="14"/>
        <v>23350.84646818447</v>
      </c>
      <c r="I45" s="16"/>
      <c r="J45" s="6">
        <f t="shared" si="14"/>
        <v>29263.565891472866</v>
      </c>
      <c r="K45" s="6">
        <f t="shared" si="14"/>
        <v>35294.117647058825</v>
      </c>
      <c r="L45" s="11" t="s">
        <v>45</v>
      </c>
      <c r="M45" s="6">
        <f t="shared" si="14"/>
        <v>34431.1377245509</v>
      </c>
    </row>
    <row r="46" spans="1:13" s="9" customFormat="1" ht="12.75">
      <c r="A46" s="9" t="s">
        <v>32</v>
      </c>
      <c r="B46" s="6">
        <f>B15/B44</f>
        <v>2333.113488372093</v>
      </c>
      <c r="C46" s="16"/>
      <c r="D46" s="6">
        <f>D15/D44</f>
        <v>2386.547192353644</v>
      </c>
      <c r="E46" s="6">
        <f aca="true" t="shared" si="15" ref="E46:M46">E15/E44</f>
        <v>2020.3760593220338</v>
      </c>
      <c r="F46" s="6"/>
      <c r="G46" s="6">
        <f t="shared" si="15"/>
        <v>3589.412765957447</v>
      </c>
      <c r="H46" s="6">
        <f>H15/H44</f>
        <v>2535.4792761237595</v>
      </c>
      <c r="I46" s="16"/>
      <c r="J46" s="6">
        <f t="shared" si="15"/>
        <v>2949.139534883721</v>
      </c>
      <c r="K46" s="6">
        <f t="shared" si="15"/>
        <v>3574.2863777089783</v>
      </c>
      <c r="L46" s="11" t="s">
        <v>45</v>
      </c>
      <c r="M46" s="6">
        <f t="shared" si="15"/>
        <v>3349.9610778443116</v>
      </c>
    </row>
    <row r="47" spans="1:13" s="9" customFormat="1" ht="12.75">
      <c r="A47" s="9" t="s">
        <v>33</v>
      </c>
      <c r="B47" s="6">
        <f>B21/B44</f>
        <v>2803.1939534883722</v>
      </c>
      <c r="C47" s="16"/>
      <c r="D47" s="6">
        <f>D21/D44</f>
        <v>2861.8446833930707</v>
      </c>
      <c r="E47" s="6">
        <f aca="true" t="shared" si="16" ref="E47:M47">E21/E44</f>
        <v>2751.438559322034</v>
      </c>
      <c r="F47" s="6"/>
      <c r="G47" s="6">
        <f t="shared" si="16"/>
        <v>3786.0851063829787</v>
      </c>
      <c r="H47" s="6">
        <f>H21/H44</f>
        <v>3166.3829538820783</v>
      </c>
      <c r="I47" s="16"/>
      <c r="J47" s="6">
        <f t="shared" si="16"/>
        <v>3654.0193798449613</v>
      </c>
      <c r="K47" s="6">
        <f t="shared" si="16"/>
        <v>4079.489164086687</v>
      </c>
      <c r="L47" s="11" t="s">
        <v>45</v>
      </c>
      <c r="M47" s="6">
        <f t="shared" si="16"/>
        <v>3807.380239520958</v>
      </c>
    </row>
  </sheetData>
  <sheetProtection password="F4F5" sheet="1" objects="1" scenarios="1"/>
  <mergeCells count="4">
    <mergeCell ref="A4:C4"/>
    <mergeCell ref="C11:C47"/>
    <mergeCell ref="I11:I47"/>
    <mergeCell ref="F11:F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2"/>
  <sheetViews>
    <sheetView zoomScale="85" zoomScaleNormal="85" zoomScalePageLayoutView="0" workbookViewId="0" topLeftCell="A1">
      <selection activeCell="B11" sqref="B11:J48"/>
    </sheetView>
  </sheetViews>
  <sheetFormatPr defaultColWidth="9.140625" defaultRowHeight="12.75"/>
  <cols>
    <col min="1" max="1" width="41.421875" style="2" customWidth="1"/>
    <col min="2" max="10" width="15.7109375" style="2" customWidth="1"/>
    <col min="11" max="11" width="11.14062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76</v>
      </c>
    </row>
    <row r="9" spans="1:10" s="5" customFormat="1" ht="38.25">
      <c r="A9" s="4"/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21</v>
      </c>
      <c r="J9" s="5" t="s">
        <v>23</v>
      </c>
    </row>
    <row r="10" s="3" customFormat="1" ht="12" customHeight="1"/>
    <row r="11" spans="1:10" s="6" customFormat="1" ht="12.75">
      <c r="A11" s="6" t="s">
        <v>72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23008755</v>
      </c>
      <c r="H11" s="6">
        <v>4400000</v>
      </c>
      <c r="I11" s="6">
        <v>22800000</v>
      </c>
      <c r="J11" s="6">
        <v>11500000</v>
      </c>
    </row>
    <row r="12" spans="1:20" s="6" customFormat="1" ht="12.75">
      <c r="A12" s="6" t="s">
        <v>1</v>
      </c>
      <c r="B12" s="6">
        <v>49065978</v>
      </c>
      <c r="C12" s="6">
        <v>4233143.200000001</v>
      </c>
      <c r="D12" s="6">
        <v>19145352.199999996</v>
      </c>
      <c r="E12" s="6">
        <v>92359488</v>
      </c>
      <c r="F12" s="6">
        <v>7889039.6</v>
      </c>
      <c r="G12" s="6">
        <v>22136216.99</v>
      </c>
      <c r="H12" s="6">
        <v>4233143.200000001</v>
      </c>
      <c r="I12" s="6">
        <v>21935378.4</v>
      </c>
      <c r="J12" s="6">
        <v>11063897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="3" customFormat="1" ht="6" customHeight="1"/>
    <row r="14" spans="1:10" s="3" customFormat="1" ht="12.75">
      <c r="A14" s="3" t="s">
        <v>26</v>
      </c>
      <c r="B14" s="3">
        <v>10.0585</v>
      </c>
      <c r="C14" s="3">
        <v>10.0585</v>
      </c>
      <c r="D14" s="3">
        <v>10.0585</v>
      </c>
      <c r="E14" s="3">
        <v>10.0585</v>
      </c>
      <c r="F14" s="3">
        <v>10.0585</v>
      </c>
      <c r="G14" s="3">
        <v>10.0585</v>
      </c>
      <c r="H14" s="3">
        <v>11.5673</v>
      </c>
      <c r="I14" s="3">
        <v>10.0585</v>
      </c>
      <c r="J14" s="3">
        <v>10.0585</v>
      </c>
    </row>
    <row r="15" spans="1:10" s="6" customFormat="1" ht="12.75">
      <c r="A15" s="6" t="s">
        <v>2</v>
      </c>
      <c r="B15" s="6">
        <v>5129835</v>
      </c>
      <c r="C15" s="6">
        <v>442574</v>
      </c>
      <c r="D15" s="6">
        <v>2001641.5</v>
      </c>
      <c r="E15" s="6">
        <v>9656160</v>
      </c>
      <c r="F15" s="6">
        <v>824797</v>
      </c>
      <c r="G15" s="6">
        <v>2314335.621675</v>
      </c>
      <c r="H15" s="6">
        <v>508961.19999999995</v>
      </c>
      <c r="I15" s="6">
        <v>2293338</v>
      </c>
      <c r="J15" s="6">
        <v>1156727.5</v>
      </c>
    </row>
    <row r="16" spans="1:10" s="6" customFormat="1" ht="12.75">
      <c r="A16" s="6" t="s">
        <v>3</v>
      </c>
      <c r="B16" s="6">
        <v>5824474</v>
      </c>
      <c r="C16" s="6">
        <v>587065</v>
      </c>
      <c r="D16" s="6">
        <v>3942073</v>
      </c>
      <c r="E16" s="6">
        <v>10428293</v>
      </c>
      <c r="F16" s="6">
        <v>916019</v>
      </c>
      <c r="G16" s="6">
        <v>3104705</v>
      </c>
      <c r="H16" s="6">
        <v>667105</v>
      </c>
      <c r="I16" s="6">
        <v>2652629</v>
      </c>
      <c r="J16" s="6">
        <v>1986901</v>
      </c>
    </row>
    <row r="17" spans="1:10" s="7" customFormat="1" ht="12.75">
      <c r="A17" s="7" t="s">
        <v>8</v>
      </c>
      <c r="B17" s="7">
        <v>0.1354115678184581</v>
      </c>
      <c r="C17" s="7">
        <v>0.32647873575944364</v>
      </c>
      <c r="D17" s="7">
        <v>0.9694200984541937</v>
      </c>
      <c r="E17" s="7">
        <v>0.0799627388112873</v>
      </c>
      <c r="F17" s="7">
        <v>0.11059933535160772</v>
      </c>
      <c r="G17" s="7">
        <v>0.34151026796751727</v>
      </c>
      <c r="H17" s="7">
        <v>0.310718773847594</v>
      </c>
      <c r="I17" s="7">
        <v>0.15666726840962825</v>
      </c>
      <c r="J17" s="7">
        <v>0.7176915046975195</v>
      </c>
    </row>
    <row r="18" spans="1:10" s="3" customFormat="1" ht="12.75">
      <c r="A18" s="3" t="s">
        <v>9</v>
      </c>
      <c r="B18" s="8" t="s">
        <v>53</v>
      </c>
      <c r="C18" s="8" t="s">
        <v>53</v>
      </c>
      <c r="D18" s="8" t="s">
        <v>53</v>
      </c>
      <c r="E18" s="8" t="s">
        <v>53</v>
      </c>
      <c r="F18" s="8" t="s">
        <v>53</v>
      </c>
      <c r="G18" s="8" t="s">
        <v>53</v>
      </c>
      <c r="H18" s="8" t="s">
        <v>53</v>
      </c>
      <c r="I18" s="8" t="s">
        <v>53</v>
      </c>
      <c r="J18" s="8" t="s">
        <v>53</v>
      </c>
    </row>
    <row r="19" s="3" customFormat="1" ht="6" customHeight="1"/>
    <row r="20" spans="1:10" s="3" customFormat="1" ht="12.75">
      <c r="A20" s="3" t="s">
        <v>27</v>
      </c>
      <c r="B20" s="3">
        <v>12.3718</v>
      </c>
      <c r="C20" s="3">
        <v>12.3718</v>
      </c>
      <c r="D20" s="3">
        <v>12.3718</v>
      </c>
      <c r="E20" s="3">
        <v>12.3718</v>
      </c>
      <c r="F20" s="3">
        <v>12.3718</v>
      </c>
      <c r="G20" s="3">
        <v>12.3718</v>
      </c>
      <c r="H20" s="3">
        <v>13.9746</v>
      </c>
      <c r="I20" s="3">
        <v>12.3718</v>
      </c>
      <c r="J20" s="3">
        <v>12.3718</v>
      </c>
    </row>
    <row r="21" spans="1:10" s="6" customFormat="1" ht="12.75">
      <c r="A21" s="6" t="s">
        <v>4</v>
      </c>
      <c r="B21" s="6">
        <v>6309618</v>
      </c>
      <c r="C21" s="6">
        <v>544359.2000000001</v>
      </c>
      <c r="D21" s="6">
        <v>2461988.2</v>
      </c>
      <c r="E21" s="6">
        <v>11876928</v>
      </c>
      <c r="F21" s="6">
        <v>1014487.6</v>
      </c>
      <c r="G21" s="6">
        <v>2846597.15109</v>
      </c>
      <c r="H21" s="6">
        <v>614882.4</v>
      </c>
      <c r="I21" s="6">
        <v>2820770.4</v>
      </c>
      <c r="J21" s="6">
        <v>1422757</v>
      </c>
    </row>
    <row r="22" spans="1:10" s="6" customFormat="1" ht="12.75">
      <c r="A22" s="6" t="s">
        <v>5</v>
      </c>
      <c r="B22" s="6">
        <v>9615456</v>
      </c>
      <c r="C22" s="6">
        <v>795468</v>
      </c>
      <c r="D22" s="6">
        <v>4640541</v>
      </c>
      <c r="E22" s="6">
        <v>14576266</v>
      </c>
      <c r="F22" s="6">
        <v>1216749</v>
      </c>
      <c r="G22" s="6">
        <v>4671536</v>
      </c>
      <c r="H22" s="6">
        <v>812306</v>
      </c>
      <c r="I22" s="6">
        <v>3626584</v>
      </c>
      <c r="J22" s="6">
        <v>2002761</v>
      </c>
    </row>
    <row r="23" spans="1:10" s="7" customFormat="1" ht="12.75">
      <c r="A23" s="7" t="s">
        <v>8</v>
      </c>
      <c r="B23" s="7">
        <v>0.5239363143695862</v>
      </c>
      <c r="C23" s="7">
        <v>0.46129247011899477</v>
      </c>
      <c r="D23" s="7">
        <v>0.8848754027334492</v>
      </c>
      <c r="E23" s="7">
        <v>0.22727577366807308</v>
      </c>
      <c r="F23" s="7">
        <v>0.1993729642432298</v>
      </c>
      <c r="G23" s="7">
        <v>0.6410948764601998</v>
      </c>
      <c r="H23" s="7">
        <v>0.32107537961730565</v>
      </c>
      <c r="I23" s="7">
        <v>0.28567146053432785</v>
      </c>
      <c r="J23" s="7">
        <v>0.40766202520880235</v>
      </c>
    </row>
    <row r="24" spans="1:10" s="3" customFormat="1" ht="12.75">
      <c r="A24" s="3" t="s">
        <v>9</v>
      </c>
      <c r="B24" s="8" t="s">
        <v>53</v>
      </c>
      <c r="C24" s="8" t="s">
        <v>53</v>
      </c>
      <c r="D24" s="8" t="s">
        <v>53</v>
      </c>
      <c r="E24" s="8" t="s">
        <v>53</v>
      </c>
      <c r="F24" s="8" t="s">
        <v>53</v>
      </c>
      <c r="G24" s="8" t="s">
        <v>53</v>
      </c>
      <c r="H24" s="8" t="s">
        <v>53</v>
      </c>
      <c r="I24" s="8" t="s">
        <v>53</v>
      </c>
      <c r="J24" s="8" t="s">
        <v>53</v>
      </c>
    </row>
    <row r="25" s="3" customFormat="1" ht="6" customHeight="1"/>
    <row r="26" spans="1:10" s="6" customFormat="1" ht="12.75">
      <c r="A26" s="6" t="s">
        <v>6</v>
      </c>
      <c r="B26" s="6">
        <v>5054388</v>
      </c>
      <c r="C26" s="6">
        <v>436040</v>
      </c>
      <c r="D26" s="6">
        <v>1972320</v>
      </c>
      <c r="E26" s="6">
        <v>9514560</v>
      </c>
      <c r="F26" s="6">
        <v>834942</v>
      </c>
      <c r="G26" s="6">
        <v>2280123</v>
      </c>
      <c r="H26" s="6">
        <v>436040</v>
      </c>
      <c r="I26" s="6">
        <v>2259738</v>
      </c>
      <c r="J26" s="6">
        <v>1139788</v>
      </c>
    </row>
    <row r="27" spans="1:10" s="6" customFormat="1" ht="12.75">
      <c r="A27" s="6" t="s">
        <v>7</v>
      </c>
      <c r="B27" s="6">
        <v>5272477</v>
      </c>
      <c r="C27" s="6">
        <v>469267</v>
      </c>
      <c r="D27" s="6">
        <v>2000508</v>
      </c>
      <c r="E27" s="6">
        <v>9580902</v>
      </c>
      <c r="F27" s="6">
        <v>857094</v>
      </c>
      <c r="G27" s="6">
        <v>2290880</v>
      </c>
      <c r="H27" s="6">
        <v>442071</v>
      </c>
      <c r="I27" s="6">
        <v>2383443</v>
      </c>
      <c r="J27" s="6">
        <v>1166082</v>
      </c>
    </row>
    <row r="28" spans="1:10" s="7" customFormat="1" ht="12.75">
      <c r="A28" s="7" t="s">
        <v>8</v>
      </c>
      <c r="B28" s="7">
        <v>0.04314844843727866</v>
      </c>
      <c r="C28" s="7">
        <v>0.07620172461242088</v>
      </c>
      <c r="D28" s="7">
        <v>0.01429179849111706</v>
      </c>
      <c r="E28" s="7">
        <v>0.0069726818686308145</v>
      </c>
      <c r="F28" s="7">
        <v>0.026531184202016427</v>
      </c>
      <c r="G28" s="7">
        <v>0.004717727947132677</v>
      </c>
      <c r="H28" s="7">
        <v>0.013831299880744885</v>
      </c>
      <c r="I28" s="7">
        <v>0.054743071984451296</v>
      </c>
      <c r="J28" s="7">
        <v>0.023069202342891837</v>
      </c>
    </row>
    <row r="29" spans="1:10" s="3" customFormat="1" ht="12.75">
      <c r="A29" s="3" t="s">
        <v>9</v>
      </c>
      <c r="B29" s="8" t="s">
        <v>53</v>
      </c>
      <c r="C29" s="8" t="s">
        <v>53</v>
      </c>
      <c r="D29" s="8" t="s">
        <v>53</v>
      </c>
      <c r="E29" s="8" t="s">
        <v>53</v>
      </c>
      <c r="F29" s="8" t="s">
        <v>53</v>
      </c>
      <c r="G29" s="8" t="s">
        <v>53</v>
      </c>
      <c r="H29" s="8" t="s">
        <v>53</v>
      </c>
      <c r="I29" s="8" t="s">
        <v>53</v>
      </c>
      <c r="J29" s="8" t="s">
        <v>53</v>
      </c>
    </row>
    <row r="30" s="3" customFormat="1" ht="6" customHeight="1"/>
    <row r="31" spans="1:10" s="6" customFormat="1" ht="12.75">
      <c r="A31" s="6" t="s">
        <v>28</v>
      </c>
      <c r="B31" s="6">
        <v>4720942</v>
      </c>
      <c r="C31" s="6">
        <v>389053</v>
      </c>
      <c r="D31" s="6">
        <v>2334298</v>
      </c>
      <c r="E31" s="6">
        <v>7115644</v>
      </c>
      <c r="F31" s="6">
        <v>601500</v>
      </c>
      <c r="G31" s="6">
        <v>2327750</v>
      </c>
      <c r="H31" s="6">
        <v>393273</v>
      </c>
      <c r="I31" s="6">
        <v>1725473</v>
      </c>
      <c r="J31" s="6">
        <v>971572</v>
      </c>
    </row>
    <row r="32" spans="1:10" s="6" customFormat="1" ht="12.75">
      <c r="A32" s="6" t="s">
        <v>29</v>
      </c>
      <c r="B32" s="6">
        <v>4789584</v>
      </c>
      <c r="C32" s="6">
        <v>410164</v>
      </c>
      <c r="D32" s="6">
        <v>2343843</v>
      </c>
      <c r="E32" s="6">
        <v>7214551</v>
      </c>
      <c r="F32" s="6">
        <v>587758</v>
      </c>
      <c r="G32" s="6">
        <v>2318819</v>
      </c>
      <c r="H32" s="6">
        <v>386088</v>
      </c>
      <c r="I32" s="6">
        <v>1693434</v>
      </c>
      <c r="J32" s="6">
        <v>945334</v>
      </c>
    </row>
    <row r="33" s="3" customFormat="1" ht="12.75">
      <c r="A33" s="3" t="s">
        <v>11</v>
      </c>
    </row>
    <row r="34" s="3" customFormat="1" ht="6" customHeight="1"/>
    <row r="35" s="3" customFormat="1" ht="12.75">
      <c r="A35" s="3" t="s">
        <v>10</v>
      </c>
    </row>
    <row r="36" s="3" customFormat="1" ht="6" customHeight="1"/>
    <row r="37" spans="1:10" s="7" customFormat="1" ht="12.75">
      <c r="A37" s="7" t="s">
        <v>12</v>
      </c>
      <c r="B37" s="7">
        <v>1.0145398947921833</v>
      </c>
      <c r="C37" s="7">
        <v>1.0542625297838597</v>
      </c>
      <c r="D37" s="7">
        <v>1.00408902376646</v>
      </c>
      <c r="E37" s="7">
        <v>1.0138999365342054</v>
      </c>
      <c r="F37" s="7">
        <v>0.9771537822111388</v>
      </c>
      <c r="G37" s="7">
        <v>0.9961632477714532</v>
      </c>
      <c r="H37" s="7">
        <v>0.9817302484533644</v>
      </c>
      <c r="I37" s="7">
        <v>0.9814317581324078</v>
      </c>
      <c r="J37" s="7">
        <v>0.972994281432565</v>
      </c>
    </row>
    <row r="38" spans="1:10" s="7" customFormat="1" ht="12.75">
      <c r="A38" s="7" t="s">
        <v>8</v>
      </c>
      <c r="B38" s="7">
        <v>0.12726654976909257</v>
      </c>
      <c r="C38" s="7">
        <v>0.1714028108709551</v>
      </c>
      <c r="D38" s="7">
        <v>0.11565447085162206</v>
      </c>
      <c r="E38" s="7">
        <v>0.12655548503800595</v>
      </c>
      <c r="F38" s="7">
        <v>0.08572642467904301</v>
      </c>
      <c r="G38" s="7">
        <v>0.10684805307939227</v>
      </c>
      <c r="H38" s="7">
        <v>0.09081138717040482</v>
      </c>
      <c r="I38" s="7">
        <v>0.09047973125823083</v>
      </c>
      <c r="J38" s="7">
        <v>0.08110475714729426</v>
      </c>
    </row>
    <row r="39" spans="1:10" s="3" customFormat="1" ht="12.75">
      <c r="A39" s="3" t="s">
        <v>9</v>
      </c>
      <c r="B39" s="8" t="s">
        <v>53</v>
      </c>
      <c r="C39" s="8" t="s">
        <v>53</v>
      </c>
      <c r="D39" s="8" t="s">
        <v>53</v>
      </c>
      <c r="E39" s="8" t="s">
        <v>53</v>
      </c>
      <c r="F39" s="8" t="s">
        <v>53</v>
      </c>
      <c r="G39" s="8" t="s">
        <v>53</v>
      </c>
      <c r="H39" s="8" t="s">
        <v>53</v>
      </c>
      <c r="I39" s="8" t="s">
        <v>53</v>
      </c>
      <c r="J39" s="8" t="s">
        <v>53</v>
      </c>
    </row>
    <row r="40" s="3" customFormat="1" ht="6" customHeight="1"/>
    <row r="41" spans="1:10" s="7" customFormat="1" ht="12.75">
      <c r="A41" s="7" t="s">
        <v>13</v>
      </c>
      <c r="B41" s="7">
        <v>1.5181850945651543</v>
      </c>
      <c r="C41" s="7">
        <v>1.506960844971482</v>
      </c>
      <c r="D41" s="7">
        <v>1.9040245603126773</v>
      </c>
      <c r="E41" s="7">
        <v>1.2148850275087968</v>
      </c>
      <c r="F41" s="7">
        <v>1.1587288006280214</v>
      </c>
      <c r="G41" s="7">
        <v>1.629186623131477</v>
      </c>
      <c r="H41" s="7">
        <v>1.2558108672487616</v>
      </c>
      <c r="I41" s="7">
        <v>1.2006890032595352</v>
      </c>
      <c r="J41" s="7">
        <v>1.3288762592628256</v>
      </c>
    </row>
    <row r="42" spans="1:10" s="7" customFormat="1" ht="12.75">
      <c r="A42" s="7" t="s">
        <v>8</v>
      </c>
      <c r="B42" s="7">
        <v>0.5980895732264782</v>
      </c>
      <c r="C42" s="7">
        <v>0.5862745736541917</v>
      </c>
      <c r="D42" s="7">
        <v>1.0042363792765023</v>
      </c>
      <c r="E42" s="7">
        <v>0.2788263447461019</v>
      </c>
      <c r="F42" s="7">
        <v>0.21971452697686478</v>
      </c>
      <c r="G42" s="7">
        <v>0.7149332875068182</v>
      </c>
      <c r="H42" s="7">
        <v>0.321906176051328</v>
      </c>
      <c r="I42" s="7">
        <v>0.26388316132582657</v>
      </c>
      <c r="J42" s="7">
        <v>0.3988171150135007</v>
      </c>
    </row>
    <row r="43" spans="1:10" s="3" customFormat="1" ht="12.75">
      <c r="A43" s="3" t="s">
        <v>9</v>
      </c>
      <c r="B43" s="8" t="s">
        <v>53</v>
      </c>
      <c r="C43" s="8" t="s">
        <v>53</v>
      </c>
      <c r="D43" s="8" t="s">
        <v>53</v>
      </c>
      <c r="E43" s="8" t="s">
        <v>53</v>
      </c>
      <c r="F43" s="8" t="s">
        <v>53</v>
      </c>
      <c r="G43" s="8" t="s">
        <v>53</v>
      </c>
      <c r="H43" s="8" t="s">
        <v>53</v>
      </c>
      <c r="I43" s="8" t="s">
        <v>53</v>
      </c>
      <c r="J43" s="8" t="s">
        <v>53</v>
      </c>
    </row>
    <row r="45" spans="1:10" s="9" customFormat="1" ht="12.75">
      <c r="A45" s="9" t="s">
        <v>30</v>
      </c>
      <c r="B45" s="12">
        <v>2121</v>
      </c>
      <c r="C45" s="9">
        <v>183</v>
      </c>
      <c r="D45" s="12">
        <v>940</v>
      </c>
      <c r="E45" s="12">
        <v>2759</v>
      </c>
      <c r="F45" s="12">
        <v>207</v>
      </c>
      <c r="G45" s="12">
        <v>914</v>
      </c>
      <c r="H45" s="12">
        <v>134</v>
      </c>
      <c r="I45" s="12">
        <v>638</v>
      </c>
      <c r="J45" s="12">
        <v>332</v>
      </c>
    </row>
    <row r="46" spans="1:10" s="9" customFormat="1" ht="12.75">
      <c r="A46" s="9" t="s">
        <v>31</v>
      </c>
      <c r="B46" s="6">
        <v>24045.261669024047</v>
      </c>
      <c r="C46" s="6">
        <v>24043.715846994535</v>
      </c>
      <c r="D46" s="6">
        <v>21170.212765957447</v>
      </c>
      <c r="E46" s="6">
        <v>34795.215657847046</v>
      </c>
      <c r="F46" s="6">
        <v>39613.52657004831</v>
      </c>
      <c r="G46" s="6">
        <v>25173.692560175055</v>
      </c>
      <c r="H46" s="6">
        <v>32835.82089552239</v>
      </c>
      <c r="I46" s="6">
        <v>35736.67711598746</v>
      </c>
      <c r="J46" s="6">
        <v>34638.55421686747</v>
      </c>
    </row>
    <row r="47" spans="1:10" s="9" customFormat="1" ht="12.75">
      <c r="A47" s="9" t="s">
        <v>32</v>
      </c>
      <c r="B47" s="6">
        <v>2746.098066949552</v>
      </c>
      <c r="C47" s="6">
        <v>3208.0054644808743</v>
      </c>
      <c r="D47" s="6">
        <v>4193.694680851064</v>
      </c>
      <c r="E47" s="6">
        <v>3779.7364987314245</v>
      </c>
      <c r="F47" s="6">
        <v>4425.212560386473</v>
      </c>
      <c r="G47" s="6">
        <v>3396.8326039387307</v>
      </c>
      <c r="H47" s="6">
        <v>4978.395522388059</v>
      </c>
      <c r="I47" s="6">
        <v>4157.725705329153</v>
      </c>
      <c r="J47" s="6">
        <v>5984.641566265061</v>
      </c>
    </row>
    <row r="48" spans="1:10" s="9" customFormat="1" ht="12.75">
      <c r="A48" s="9" t="s">
        <v>33</v>
      </c>
      <c r="B48" s="6">
        <v>4533.454031117398</v>
      </c>
      <c r="C48" s="6">
        <v>4346.819672131148</v>
      </c>
      <c r="D48" s="6">
        <v>4936.745744680851</v>
      </c>
      <c r="E48" s="6">
        <v>5283.169989126495</v>
      </c>
      <c r="F48" s="6">
        <v>5878.014492753623</v>
      </c>
      <c r="G48" s="6">
        <v>5111.089715536105</v>
      </c>
      <c r="H48" s="6">
        <v>6061.985074626866</v>
      </c>
      <c r="I48" s="6">
        <v>5684.300940438871</v>
      </c>
      <c r="J48" s="6">
        <v>6032.4126506024095</v>
      </c>
    </row>
    <row r="57" ht="12.75">
      <c r="T57" s="13"/>
    </row>
    <row r="62" ht="12.75">
      <c r="T62" s="13"/>
    </row>
  </sheetData>
  <sheetProtection password="F4F5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4:M47"/>
  <sheetViews>
    <sheetView zoomScale="75" zoomScaleNormal="75" zoomScalePageLayoutView="0" workbookViewId="0" topLeftCell="A1">
      <selection activeCell="C11" sqref="C11:C47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6" ht="12.75"/>
    <row r="7" s="3" customFormat="1" ht="12.75"/>
    <row r="8" s="3" customFormat="1" ht="12.75">
      <c r="A8" s="3" t="s">
        <v>39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16" t="s">
        <v>44</v>
      </c>
      <c r="D11" s="6">
        <v>22400000</v>
      </c>
      <c r="E11" s="6">
        <v>19900000</v>
      </c>
      <c r="F11" s="15" t="s">
        <v>44</v>
      </c>
      <c r="G11" s="6">
        <v>8200000</v>
      </c>
      <c r="H11" s="6">
        <v>40000000</v>
      </c>
      <c r="I11" s="16" t="s">
        <v>44</v>
      </c>
      <c r="J11" s="6">
        <v>15100000</v>
      </c>
      <c r="K11" s="16" t="s">
        <v>44</v>
      </c>
      <c r="L11" s="6">
        <v>33700000</v>
      </c>
      <c r="M11" s="6">
        <v>11500000</v>
      </c>
    </row>
    <row r="12" spans="3:11" s="3" customFormat="1" ht="6" customHeight="1">
      <c r="C12" s="16"/>
      <c r="F12" s="15"/>
      <c r="I12" s="16"/>
      <c r="K12" s="16"/>
    </row>
    <row r="13" spans="1:13" s="3" customFormat="1" ht="12.75">
      <c r="A13" s="3" t="s">
        <v>26</v>
      </c>
      <c r="B13" s="3">
        <v>8.4091</v>
      </c>
      <c r="C13" s="16"/>
      <c r="D13" s="3">
        <f>B13</f>
        <v>8.4091</v>
      </c>
      <c r="E13" s="3">
        <f>B13</f>
        <v>8.4091</v>
      </c>
      <c r="F13" s="15"/>
      <c r="G13" s="3">
        <f>B13</f>
        <v>8.4091</v>
      </c>
      <c r="H13" s="3">
        <f>B13</f>
        <v>8.4091</v>
      </c>
      <c r="I13" s="16"/>
      <c r="J13" s="3">
        <f>B13</f>
        <v>8.4091</v>
      </c>
      <c r="K13" s="16"/>
      <c r="L13" s="3">
        <f>B13</f>
        <v>8.4091</v>
      </c>
      <c r="M13" s="3">
        <f>B13</f>
        <v>8.4091</v>
      </c>
    </row>
    <row r="14" spans="1:13" s="6" customFormat="1" ht="12.75">
      <c r="A14" s="6" t="s">
        <v>2</v>
      </c>
      <c r="B14" s="6">
        <f>B11/100*B13</f>
        <v>4288641</v>
      </c>
      <c r="C14" s="16"/>
      <c r="D14" s="6">
        <f>D11/100*D13</f>
        <v>1883638.4000000001</v>
      </c>
      <c r="E14" s="6">
        <f aca="true" t="shared" si="0" ref="E14:M14">E11/100*E13</f>
        <v>1673410.9000000001</v>
      </c>
      <c r="F14" s="15"/>
      <c r="G14" s="6">
        <f t="shared" si="0"/>
        <v>689546.2000000001</v>
      </c>
      <c r="H14" s="6">
        <f t="shared" si="0"/>
        <v>3363640</v>
      </c>
      <c r="I14" s="16"/>
      <c r="J14" s="6">
        <f t="shared" si="0"/>
        <v>1269774.1</v>
      </c>
      <c r="K14" s="16"/>
      <c r="L14" s="6">
        <f t="shared" si="0"/>
        <v>2833866.7</v>
      </c>
      <c r="M14" s="6">
        <f t="shared" si="0"/>
        <v>967046.5</v>
      </c>
    </row>
    <row r="15" spans="1:13" s="6" customFormat="1" ht="12.75">
      <c r="A15" s="6" t="s">
        <v>3</v>
      </c>
      <c r="B15" s="6">
        <v>5072294</v>
      </c>
      <c r="C15" s="16"/>
      <c r="D15" s="6">
        <v>2004420</v>
      </c>
      <c r="E15" s="6">
        <v>2149211</v>
      </c>
      <c r="F15" s="15"/>
      <c r="G15" s="6">
        <v>845669</v>
      </c>
      <c r="H15" s="6">
        <v>4282196</v>
      </c>
      <c r="I15" s="16"/>
      <c r="J15" s="6">
        <v>1542288</v>
      </c>
      <c r="K15" s="16"/>
      <c r="L15" s="6">
        <v>3331247</v>
      </c>
      <c r="M15" s="6">
        <v>1122383</v>
      </c>
    </row>
    <row r="16" spans="1:13" s="7" customFormat="1" ht="12.75">
      <c r="A16" s="7" t="s">
        <v>8</v>
      </c>
      <c r="B16" s="7">
        <f>(B15-B14)/B14</f>
        <v>0.18272758200091824</v>
      </c>
      <c r="C16" s="16"/>
      <c r="D16" s="7">
        <f>(D15-D14)/D14</f>
        <v>0.06412143647103385</v>
      </c>
      <c r="E16" s="7">
        <f aca="true" t="shared" si="1" ref="E16:M16">(E15-E14)/E14</f>
        <v>0.2843295092675683</v>
      </c>
      <c r="F16" s="15"/>
      <c r="G16" s="7">
        <f t="shared" si="1"/>
        <v>0.22641383565017095</v>
      </c>
      <c r="H16" s="7">
        <f t="shared" si="1"/>
        <v>0.27308392099035567</v>
      </c>
      <c r="I16" s="16"/>
      <c r="J16" s="7">
        <f t="shared" si="1"/>
        <v>0.21461604863416248</v>
      </c>
      <c r="K16" s="16"/>
      <c r="L16" s="7">
        <f t="shared" si="1"/>
        <v>0.17551294843896495</v>
      </c>
      <c r="M16" s="7">
        <f t="shared" si="1"/>
        <v>0.16062981459526507</v>
      </c>
    </row>
    <row r="17" spans="1:13" s="3" customFormat="1" ht="12.75">
      <c r="A17" s="3" t="s">
        <v>9</v>
      </c>
      <c r="B17" s="8" t="str">
        <f>IF(B16&gt;=0,"Yes","No")</f>
        <v>Yes</v>
      </c>
      <c r="C17" s="16"/>
      <c r="D17" s="8" t="str">
        <f>IF(D16&gt;=0,"Yes","No")</f>
        <v>Yes</v>
      </c>
      <c r="E17" s="8" t="str">
        <f aca="true" t="shared" si="2" ref="E17:M17">IF(E16&gt;=0,"Yes","No")</f>
        <v>Yes</v>
      </c>
      <c r="F17" s="15"/>
      <c r="G17" s="8" t="str">
        <f t="shared" si="2"/>
        <v>Yes</v>
      </c>
      <c r="H17" s="8" t="str">
        <f t="shared" si="2"/>
        <v>Yes</v>
      </c>
      <c r="I17" s="16"/>
      <c r="J17" s="8" t="str">
        <f t="shared" si="2"/>
        <v>Yes</v>
      </c>
      <c r="K17" s="16"/>
      <c r="L17" s="8" t="str">
        <f t="shared" si="2"/>
        <v>Yes</v>
      </c>
      <c r="M17" s="8" t="str">
        <f t="shared" si="2"/>
        <v>Yes</v>
      </c>
    </row>
    <row r="18" spans="3:11" s="3" customFormat="1" ht="6" customHeight="1">
      <c r="C18" s="16"/>
      <c r="F18" s="15"/>
      <c r="I18" s="16"/>
      <c r="K18" s="16"/>
    </row>
    <row r="19" spans="1:13" s="3" customFormat="1" ht="12.75">
      <c r="A19" s="3" t="s">
        <v>27</v>
      </c>
      <c r="B19" s="3">
        <v>10.343</v>
      </c>
      <c r="C19" s="16"/>
      <c r="D19" s="3">
        <f>B19</f>
        <v>10.343</v>
      </c>
      <c r="E19" s="3">
        <f>B19</f>
        <v>10.343</v>
      </c>
      <c r="F19" s="15"/>
      <c r="G19" s="3">
        <f>B19</f>
        <v>10.343</v>
      </c>
      <c r="H19" s="3">
        <f>B19</f>
        <v>10.343</v>
      </c>
      <c r="I19" s="16"/>
      <c r="J19" s="3">
        <f>B19</f>
        <v>10.343</v>
      </c>
      <c r="K19" s="16"/>
      <c r="L19" s="3">
        <f>B19</f>
        <v>10.343</v>
      </c>
      <c r="M19" s="3">
        <f>B19</f>
        <v>10.343</v>
      </c>
    </row>
    <row r="20" spans="1:13" s="6" customFormat="1" ht="12.75">
      <c r="A20" s="6" t="s">
        <v>4</v>
      </c>
      <c r="B20" s="6">
        <f>(B11/100)*B19</f>
        <v>5274930</v>
      </c>
      <c r="C20" s="16"/>
      <c r="D20" s="6">
        <f>(D11/100)*D19</f>
        <v>2316832</v>
      </c>
      <c r="E20" s="6">
        <f aca="true" t="shared" si="3" ref="E20:M20">(E11/100)*E19</f>
        <v>2058257</v>
      </c>
      <c r="F20" s="15"/>
      <c r="G20" s="6">
        <f t="shared" si="3"/>
        <v>848126</v>
      </c>
      <c r="H20" s="6">
        <f t="shared" si="3"/>
        <v>4137200</v>
      </c>
      <c r="I20" s="16"/>
      <c r="J20" s="6">
        <f t="shared" si="3"/>
        <v>1561793</v>
      </c>
      <c r="K20" s="16"/>
      <c r="L20" s="6">
        <f t="shared" si="3"/>
        <v>3485591</v>
      </c>
      <c r="M20" s="6">
        <f t="shared" si="3"/>
        <v>1189445</v>
      </c>
    </row>
    <row r="21" spans="1:13" s="6" customFormat="1" ht="12.75">
      <c r="A21" s="6" t="s">
        <v>5</v>
      </c>
      <c r="B21" s="6">
        <v>6078970</v>
      </c>
      <c r="C21" s="16"/>
      <c r="D21" s="6">
        <v>2397106</v>
      </c>
      <c r="E21" s="6">
        <v>2668427</v>
      </c>
      <c r="F21" s="15"/>
      <c r="G21" s="6">
        <v>891887</v>
      </c>
      <c r="H21" s="6">
        <v>5380944</v>
      </c>
      <c r="I21" s="16"/>
      <c r="J21" s="6">
        <v>1867004</v>
      </c>
      <c r="K21" s="16"/>
      <c r="L21" s="6">
        <v>3791494</v>
      </c>
      <c r="M21" s="6">
        <v>1273148</v>
      </c>
    </row>
    <row r="22" spans="1:13" s="7" customFormat="1" ht="12.75">
      <c r="A22" s="7" t="s">
        <v>8</v>
      </c>
      <c r="B22" s="7">
        <f>(B21-B20)/B20</f>
        <v>0.15242666727330978</v>
      </c>
      <c r="C22" s="16"/>
      <c r="D22" s="7">
        <f>(D21-D20)/D20</f>
        <v>0.03464817474896756</v>
      </c>
      <c r="E22" s="7">
        <f aca="true" t="shared" si="4" ref="E22:M22">(E21-E20)/E20</f>
        <v>0.29644986024582937</v>
      </c>
      <c r="F22" s="15"/>
      <c r="G22" s="7">
        <f t="shared" si="4"/>
        <v>0.05159728625227855</v>
      </c>
      <c r="H22" s="7">
        <f t="shared" si="4"/>
        <v>0.30062457700860484</v>
      </c>
      <c r="I22" s="16"/>
      <c r="J22" s="7">
        <f t="shared" si="4"/>
        <v>0.19542346520953802</v>
      </c>
      <c r="K22" s="16"/>
      <c r="L22" s="7">
        <f t="shared" si="4"/>
        <v>0.08776216142398807</v>
      </c>
      <c r="M22" s="7">
        <f t="shared" si="4"/>
        <v>0.07037147577231398</v>
      </c>
    </row>
    <row r="23" spans="1:13" s="3" customFormat="1" ht="12.75">
      <c r="A23" s="3" t="s">
        <v>9</v>
      </c>
      <c r="B23" s="8" t="str">
        <f>IF(B22&gt;=0,"Yes","No")</f>
        <v>Yes</v>
      </c>
      <c r="C23" s="16"/>
      <c r="D23" s="8" t="str">
        <f>IF(D22&gt;=0,"Yes","No")</f>
        <v>Yes</v>
      </c>
      <c r="E23" s="8" t="str">
        <f aca="true" t="shared" si="5" ref="E23:M23">IF(E22&gt;=0,"Yes","No")</f>
        <v>Yes</v>
      </c>
      <c r="F23" s="15"/>
      <c r="G23" s="8" t="str">
        <f t="shared" si="5"/>
        <v>Yes</v>
      </c>
      <c r="H23" s="8" t="str">
        <f t="shared" si="5"/>
        <v>Yes</v>
      </c>
      <c r="I23" s="16"/>
      <c r="J23" s="8" t="str">
        <f t="shared" si="5"/>
        <v>Yes</v>
      </c>
      <c r="K23" s="16"/>
      <c r="L23" s="8" t="str">
        <f t="shared" si="5"/>
        <v>Yes</v>
      </c>
      <c r="M23" s="8" t="str">
        <f t="shared" si="5"/>
        <v>Yes</v>
      </c>
    </row>
    <row r="24" spans="3:11" s="3" customFormat="1" ht="6" customHeight="1">
      <c r="C24" s="16"/>
      <c r="F24" s="15"/>
      <c r="I24" s="16"/>
      <c r="K24" s="16"/>
    </row>
    <row r="25" spans="1:13" s="6" customFormat="1" ht="12.75">
      <c r="A25" s="6" t="s">
        <v>6</v>
      </c>
      <c r="B25" s="6">
        <v>4285236</v>
      </c>
      <c r="C25" s="16"/>
      <c r="D25" s="6">
        <v>1888685</v>
      </c>
      <c r="E25" s="6">
        <v>1680672</v>
      </c>
      <c r="F25" s="15"/>
      <c r="G25" s="6">
        <v>714750</v>
      </c>
      <c r="H25" s="6">
        <v>3378195</v>
      </c>
      <c r="I25" s="16"/>
      <c r="J25" s="6">
        <v>1318838</v>
      </c>
      <c r="K25" s="16"/>
      <c r="L25" s="6">
        <v>2846170</v>
      </c>
      <c r="M25" s="6">
        <v>971244</v>
      </c>
    </row>
    <row r="26" spans="1:13" s="6" customFormat="1" ht="12.75">
      <c r="A26" s="6" t="s">
        <v>7</v>
      </c>
      <c r="B26" s="6">
        <v>4559619</v>
      </c>
      <c r="C26" s="16"/>
      <c r="D26" s="6">
        <v>2585653</v>
      </c>
      <c r="E26" s="6">
        <v>2122754</v>
      </c>
      <c r="F26" s="15"/>
      <c r="G26" s="6">
        <v>1009450</v>
      </c>
      <c r="H26" s="6">
        <v>4334828</v>
      </c>
      <c r="I26" s="16"/>
      <c r="J26" s="6">
        <v>1666332</v>
      </c>
      <c r="K26" s="16"/>
      <c r="L26" s="6">
        <v>3966297</v>
      </c>
      <c r="M26" s="6">
        <v>1016899</v>
      </c>
    </row>
    <row r="27" spans="1:13" s="7" customFormat="1" ht="12.75">
      <c r="A27" s="7" t="s">
        <v>8</v>
      </c>
      <c r="B27" s="7">
        <f>(B26-B25)/B25</f>
        <v>0.06402984573078356</v>
      </c>
      <c r="C27" s="16"/>
      <c r="D27" s="7">
        <f>(D26-D25)/D25</f>
        <v>0.3690228915885921</v>
      </c>
      <c r="E27" s="7">
        <f aca="true" t="shared" si="6" ref="E27:M27">(E26-E25)/E25</f>
        <v>0.26303883208621315</v>
      </c>
      <c r="F27" s="15"/>
      <c r="G27" s="7">
        <f t="shared" si="6"/>
        <v>0.4123119972018188</v>
      </c>
      <c r="H27" s="7">
        <f t="shared" si="6"/>
        <v>0.2831787389419498</v>
      </c>
      <c r="I27" s="16"/>
      <c r="J27" s="7">
        <f t="shared" si="6"/>
        <v>0.2634849769266582</v>
      </c>
      <c r="K27" s="16"/>
      <c r="L27" s="7">
        <f t="shared" si="6"/>
        <v>0.39355590143947833</v>
      </c>
      <c r="M27" s="7">
        <f t="shared" si="6"/>
        <v>0.047006725395472196</v>
      </c>
    </row>
    <row r="28" spans="1:13" s="3" customFormat="1" ht="12.75">
      <c r="A28" s="3" t="s">
        <v>9</v>
      </c>
      <c r="B28" s="8" t="str">
        <f>IF(B27&gt;=0,"Yes","No")</f>
        <v>Yes</v>
      </c>
      <c r="C28" s="16"/>
      <c r="D28" s="8" t="str">
        <f>IF(D27&gt;=0,"Yes","No")</f>
        <v>Yes</v>
      </c>
      <c r="E28" s="8" t="str">
        <f aca="true" t="shared" si="7" ref="E28:M28">IF(E27&gt;=0,"Yes","No")</f>
        <v>Yes</v>
      </c>
      <c r="F28" s="15"/>
      <c r="G28" s="8" t="str">
        <f t="shared" si="7"/>
        <v>Yes</v>
      </c>
      <c r="H28" s="8" t="str">
        <f t="shared" si="7"/>
        <v>Yes</v>
      </c>
      <c r="I28" s="16"/>
      <c r="J28" s="8" t="str">
        <f t="shared" si="7"/>
        <v>Yes</v>
      </c>
      <c r="K28" s="16"/>
      <c r="L28" s="8" t="str">
        <f t="shared" si="7"/>
        <v>Yes</v>
      </c>
      <c r="M28" s="8" t="str">
        <f t="shared" si="7"/>
        <v>Yes</v>
      </c>
    </row>
    <row r="29" spans="3:11" s="3" customFormat="1" ht="6" customHeight="1">
      <c r="C29" s="16"/>
      <c r="F29" s="15"/>
      <c r="I29" s="16"/>
      <c r="K29" s="16"/>
    </row>
    <row r="30" spans="1:13" s="6" customFormat="1" ht="12.75">
      <c r="A30" s="6" t="s">
        <v>28</v>
      </c>
      <c r="B30" s="6">
        <v>2878070</v>
      </c>
      <c r="C30" s="16"/>
      <c r="D30" s="6">
        <v>1162934</v>
      </c>
      <c r="E30" s="6">
        <v>755272</v>
      </c>
      <c r="F30" s="15"/>
      <c r="G30" s="6">
        <v>415031</v>
      </c>
      <c r="H30" s="6">
        <v>4206233</v>
      </c>
      <c r="I30" s="16"/>
      <c r="J30" s="6">
        <v>895972</v>
      </c>
      <c r="K30" s="16"/>
      <c r="L30" s="6">
        <v>1961821</v>
      </c>
      <c r="M30" s="6">
        <v>606803</v>
      </c>
    </row>
    <row r="31" spans="1:13" s="6" customFormat="1" ht="12.75">
      <c r="A31" s="6" t="s">
        <v>29</v>
      </c>
      <c r="B31" s="6">
        <v>2787963</v>
      </c>
      <c r="C31" s="16"/>
      <c r="D31" s="6">
        <v>1151219</v>
      </c>
      <c r="E31" s="6">
        <v>748030</v>
      </c>
      <c r="F31" s="15"/>
      <c r="G31" s="6">
        <v>413051</v>
      </c>
      <c r="H31" s="6">
        <v>4285474</v>
      </c>
      <c r="I31" s="16"/>
      <c r="J31" s="6">
        <v>913314</v>
      </c>
      <c r="K31" s="16"/>
      <c r="L31" s="6">
        <v>1876632</v>
      </c>
      <c r="M31" s="6">
        <v>597665</v>
      </c>
    </row>
    <row r="32" spans="1:11" s="3" customFormat="1" ht="12.75">
      <c r="A32" s="3" t="s">
        <v>11</v>
      </c>
      <c r="C32" s="16"/>
      <c r="F32" s="15"/>
      <c r="I32" s="16"/>
      <c r="K32" s="16"/>
    </row>
    <row r="33" spans="3:11" s="3" customFormat="1" ht="6" customHeight="1">
      <c r="C33" s="16"/>
      <c r="F33" s="15"/>
      <c r="I33" s="16"/>
      <c r="K33" s="16"/>
    </row>
    <row r="34" spans="1:11" s="3" customFormat="1" ht="12.75">
      <c r="A34" s="3" t="s">
        <v>10</v>
      </c>
      <c r="C34" s="16"/>
      <c r="F34" s="15"/>
      <c r="I34" s="16"/>
      <c r="K34" s="16"/>
    </row>
    <row r="35" spans="3:11" s="3" customFormat="1" ht="6" customHeight="1">
      <c r="C35" s="16"/>
      <c r="F35" s="15"/>
      <c r="I35" s="16"/>
      <c r="K35" s="16"/>
    </row>
    <row r="36" spans="1:13" s="7" customFormat="1" ht="12.75">
      <c r="A36" s="7" t="s">
        <v>12</v>
      </c>
      <c r="B36" s="7">
        <f>B31/B30</f>
        <v>0.9686918664243747</v>
      </c>
      <c r="C36" s="16"/>
      <c r="D36" s="7">
        <f>D31/D30</f>
        <v>0.9899263414776763</v>
      </c>
      <c r="E36" s="7">
        <f aca="true" t="shared" si="8" ref="E36:M36">E31/E30</f>
        <v>0.9904114014553698</v>
      </c>
      <c r="F36" s="15"/>
      <c r="G36" s="7">
        <f t="shared" si="8"/>
        <v>0.9952292720302821</v>
      </c>
      <c r="H36" s="7">
        <f>H31/H30</f>
        <v>1.0188389468676604</v>
      </c>
      <c r="I36" s="16"/>
      <c r="J36" s="7">
        <f t="shared" si="8"/>
        <v>1.0193555155741474</v>
      </c>
      <c r="K36" s="16"/>
      <c r="L36" s="7">
        <f t="shared" si="8"/>
        <v>0.9565765684025199</v>
      </c>
      <c r="M36" s="7">
        <f t="shared" si="8"/>
        <v>0.9849407468321679</v>
      </c>
    </row>
    <row r="37" spans="1:13" s="7" customFormat="1" ht="12.75">
      <c r="A37" s="7" t="s">
        <v>8</v>
      </c>
      <c r="B37" s="7">
        <f>B36/0.9-1</f>
        <v>0.0763242960270829</v>
      </c>
      <c r="C37" s="16"/>
      <c r="D37" s="7">
        <f>D36/0.9-1</f>
        <v>0.09991815719741814</v>
      </c>
      <c r="E37" s="7">
        <f aca="true" t="shared" si="9" ref="E37:M37">E36/0.9-1</f>
        <v>0.10045711272818858</v>
      </c>
      <c r="F37" s="15"/>
      <c r="G37" s="7">
        <f t="shared" si="9"/>
        <v>0.10581030225586896</v>
      </c>
      <c r="H37" s="7">
        <f t="shared" si="9"/>
        <v>0.13204327429740048</v>
      </c>
      <c r="I37" s="16"/>
      <c r="J37" s="7">
        <f t="shared" si="9"/>
        <v>0.13261723952683035</v>
      </c>
      <c r="K37" s="16"/>
      <c r="L37" s="7">
        <f t="shared" si="9"/>
        <v>0.06286285378057777</v>
      </c>
      <c r="M37" s="7">
        <f t="shared" si="9"/>
        <v>0.09437860759129757</v>
      </c>
    </row>
    <row r="38" spans="1:13" s="3" customFormat="1" ht="12.75">
      <c r="A38" s="3" t="s">
        <v>9</v>
      </c>
      <c r="B38" s="8" t="str">
        <f>IF(B27&gt;=0,"Yes","No")</f>
        <v>Yes</v>
      </c>
      <c r="C38" s="16"/>
      <c r="D38" s="8" t="str">
        <f>IF(D27&gt;=0,"Yes","No")</f>
        <v>Yes</v>
      </c>
      <c r="E38" s="8" t="str">
        <f aca="true" t="shared" si="10" ref="E38:M38">IF(E27&gt;=0,"Yes","No")</f>
        <v>Yes</v>
      </c>
      <c r="F38" s="15"/>
      <c r="G38" s="8" t="str">
        <f t="shared" si="10"/>
        <v>Yes</v>
      </c>
      <c r="H38" s="8" t="str">
        <f>IF(H27&gt;=0,"Yes","No")</f>
        <v>Yes</v>
      </c>
      <c r="I38" s="16"/>
      <c r="J38" s="8" t="str">
        <f t="shared" si="10"/>
        <v>Yes</v>
      </c>
      <c r="K38" s="16"/>
      <c r="L38" s="8" t="str">
        <f t="shared" si="10"/>
        <v>Yes</v>
      </c>
      <c r="M38" s="8" t="str">
        <f t="shared" si="10"/>
        <v>Yes</v>
      </c>
    </row>
    <row r="39" spans="3:11" s="3" customFormat="1" ht="6" customHeight="1">
      <c r="C39" s="16"/>
      <c r="I39" s="16"/>
      <c r="K39" s="16"/>
    </row>
    <row r="40" spans="1:13" s="7" customFormat="1" ht="12.75">
      <c r="A40" s="7" t="s">
        <v>13</v>
      </c>
      <c r="B40" s="7">
        <f>(B31*2)/B20</f>
        <v>1.0570616102962505</v>
      </c>
      <c r="C40" s="16"/>
      <c r="D40" s="7">
        <f>(D31*2)/D20</f>
        <v>0.993787205977818</v>
      </c>
      <c r="E40" s="7">
        <f aca="true" t="shared" si="11" ref="E40:M40">(E31*2)/E20</f>
        <v>0.7268577247642058</v>
      </c>
      <c r="G40" s="7">
        <f t="shared" si="11"/>
        <v>0.9740321603158021</v>
      </c>
      <c r="H40" s="7">
        <f>(H31*2)/H20</f>
        <v>2.0716784298559414</v>
      </c>
      <c r="I40" s="16"/>
      <c r="J40" s="7">
        <f t="shared" si="11"/>
        <v>1.169571127543791</v>
      </c>
      <c r="K40" s="16"/>
      <c r="L40" s="7">
        <f t="shared" si="11"/>
        <v>1.0767941505472098</v>
      </c>
      <c r="M40" s="7">
        <f t="shared" si="11"/>
        <v>1.0049476856853405</v>
      </c>
    </row>
    <row r="41" spans="1:13" s="7" customFormat="1" ht="12.75">
      <c r="A41" s="7" t="s">
        <v>8</v>
      </c>
      <c r="B41" s="7">
        <f>B40/0.95-1</f>
        <v>0.11269643189078993</v>
      </c>
      <c r="C41" s="16"/>
      <c r="D41" s="7">
        <f>D40/0.95-1</f>
        <v>0.04609179576612421</v>
      </c>
      <c r="E41" s="7">
        <f aca="true" t="shared" si="12" ref="E41:M41">E40/0.95-1</f>
        <v>-0.2348866055113622</v>
      </c>
      <c r="G41" s="7">
        <f t="shared" si="12"/>
        <v>0.025297010858739144</v>
      </c>
      <c r="H41" s="7">
        <f t="shared" si="12"/>
        <v>1.1807141366904648</v>
      </c>
      <c r="I41" s="16"/>
      <c r="J41" s="7">
        <f t="shared" si="12"/>
        <v>0.2311275026776749</v>
      </c>
      <c r="K41" s="16"/>
      <c r="L41" s="7">
        <f t="shared" si="12"/>
        <v>0.13346752689179997</v>
      </c>
      <c r="M41" s="7">
        <f t="shared" si="12"/>
        <v>0.057839669142463856</v>
      </c>
    </row>
    <row r="42" spans="1:13" s="3" customFormat="1" ht="12.75">
      <c r="A42" s="3" t="s">
        <v>9</v>
      </c>
      <c r="B42" s="8" t="str">
        <f>IF(B31&gt;=0,"Yes","No")</f>
        <v>Yes</v>
      </c>
      <c r="C42" s="16"/>
      <c r="D42" s="8" t="str">
        <f>IF(D31&gt;=0,"Yes","No")</f>
        <v>Yes</v>
      </c>
      <c r="E42" s="8" t="str">
        <f aca="true" t="shared" si="13" ref="E42:M42">IF(E31&gt;=0,"Yes","No")</f>
        <v>Yes</v>
      </c>
      <c r="F42" s="8"/>
      <c r="G42" s="8" t="str">
        <f t="shared" si="13"/>
        <v>Yes</v>
      </c>
      <c r="H42" s="8" t="str">
        <f>IF(H31&gt;=0,"Yes","No")</f>
        <v>Yes</v>
      </c>
      <c r="I42" s="16"/>
      <c r="J42" s="8" t="str">
        <f t="shared" si="13"/>
        <v>Yes</v>
      </c>
      <c r="K42" s="16"/>
      <c r="L42" s="8" t="str">
        <f t="shared" si="13"/>
        <v>Yes</v>
      </c>
      <c r="M42" s="8" t="str">
        <f t="shared" si="13"/>
        <v>Yes</v>
      </c>
    </row>
    <row r="43" spans="3:11" ht="12.75">
      <c r="C43" s="16"/>
      <c r="I43" s="16"/>
      <c r="K43" s="16"/>
    </row>
    <row r="44" spans="1:13" s="9" customFormat="1" ht="12.75">
      <c r="A44" s="9" t="s">
        <v>30</v>
      </c>
      <c r="B44" s="9">
        <v>2170</v>
      </c>
      <c r="C44" s="16"/>
      <c r="D44" s="9">
        <v>837</v>
      </c>
      <c r="E44" s="10" t="s">
        <v>45</v>
      </c>
      <c r="G44" s="9">
        <v>235</v>
      </c>
      <c r="H44" s="9">
        <v>1552</v>
      </c>
      <c r="I44" s="16"/>
      <c r="J44" s="9">
        <v>516</v>
      </c>
      <c r="K44" s="16"/>
      <c r="L44" s="9">
        <v>1009</v>
      </c>
      <c r="M44" s="9">
        <v>334</v>
      </c>
    </row>
    <row r="45" spans="1:13" s="9" customFormat="1" ht="12.75">
      <c r="A45" s="9" t="s">
        <v>31</v>
      </c>
      <c r="B45" s="6">
        <f>B11/B44</f>
        <v>23502.30414746544</v>
      </c>
      <c r="C45" s="16"/>
      <c r="D45" s="6">
        <f>D11/D44</f>
        <v>26762.246117084826</v>
      </c>
      <c r="E45" s="11" t="s">
        <v>45</v>
      </c>
      <c r="F45" s="6"/>
      <c r="G45" s="6">
        <f aca="true" t="shared" si="14" ref="G45:M45">G11/G44</f>
        <v>34893.617021276594</v>
      </c>
      <c r="H45" s="6">
        <f t="shared" si="14"/>
        <v>25773.19587628866</v>
      </c>
      <c r="I45" s="16"/>
      <c r="J45" s="6">
        <f t="shared" si="14"/>
        <v>29263.565891472866</v>
      </c>
      <c r="K45" s="16"/>
      <c r="L45" s="6">
        <f t="shared" si="14"/>
        <v>33399.4053518335</v>
      </c>
      <c r="M45" s="6">
        <f t="shared" si="14"/>
        <v>34431.1377245509</v>
      </c>
    </row>
    <row r="46" spans="1:13" s="9" customFormat="1" ht="12.75">
      <c r="A46" s="9" t="s">
        <v>32</v>
      </c>
      <c r="B46" s="6">
        <f>B15/B44</f>
        <v>2337.4626728110597</v>
      </c>
      <c r="C46" s="16"/>
      <c r="D46" s="6">
        <f>D15/D44</f>
        <v>2394.767025089606</v>
      </c>
      <c r="E46" s="11" t="s">
        <v>45</v>
      </c>
      <c r="F46" s="6"/>
      <c r="G46" s="6">
        <f aca="true" t="shared" si="15" ref="G46:M46">G15/G44</f>
        <v>3598.5914893617023</v>
      </c>
      <c r="H46" s="6">
        <f>H15/H44</f>
        <v>2759.146907216495</v>
      </c>
      <c r="I46" s="16"/>
      <c r="J46" s="6">
        <f t="shared" si="15"/>
        <v>2988.9302325581393</v>
      </c>
      <c r="K46" s="16"/>
      <c r="L46" s="6">
        <f t="shared" si="15"/>
        <v>3301.5332011892965</v>
      </c>
      <c r="M46" s="6">
        <f t="shared" si="15"/>
        <v>3360.4281437125746</v>
      </c>
    </row>
    <row r="47" spans="1:13" s="9" customFormat="1" ht="12.75">
      <c r="A47" s="9" t="s">
        <v>33</v>
      </c>
      <c r="B47" s="6">
        <f>B21/B44</f>
        <v>2801.36866359447</v>
      </c>
      <c r="C47" s="16"/>
      <c r="D47" s="6">
        <f>D21/D44</f>
        <v>2863.925925925926</v>
      </c>
      <c r="E47" s="11" t="s">
        <v>45</v>
      </c>
      <c r="F47" s="6"/>
      <c r="G47" s="6">
        <f aca="true" t="shared" si="16" ref="G47:M47">G21/G44</f>
        <v>3795.263829787234</v>
      </c>
      <c r="H47" s="6">
        <f>H21/H44</f>
        <v>3467.103092783505</v>
      </c>
      <c r="I47" s="16"/>
      <c r="J47" s="6">
        <f t="shared" si="16"/>
        <v>3618.2248062015506</v>
      </c>
      <c r="K47" s="16"/>
      <c r="L47" s="6">
        <f t="shared" si="16"/>
        <v>3757.674925668979</v>
      </c>
      <c r="M47" s="6">
        <f t="shared" si="16"/>
        <v>3811.820359281437</v>
      </c>
    </row>
  </sheetData>
  <sheetProtection password="F4F5" sheet="1" objects="1" scenarios="1"/>
  <mergeCells count="5">
    <mergeCell ref="K11:K47"/>
    <mergeCell ref="A4:C4"/>
    <mergeCell ref="C11:C47"/>
    <mergeCell ref="I11:I47"/>
    <mergeCell ref="F11:F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4:M47"/>
  <sheetViews>
    <sheetView zoomScale="75" zoomScaleNormal="75" zoomScalePageLayoutView="0" workbookViewId="0" topLeftCell="A1">
      <selection activeCell="F1" sqref="F1:F16384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6" ht="12.75"/>
    <row r="7" s="3" customFormat="1" ht="12.75"/>
    <row r="8" s="3" customFormat="1" ht="12.75">
      <c r="A8" s="3" t="s">
        <v>43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6">
        <v>51000000</v>
      </c>
      <c r="C11" s="16" t="s">
        <v>44</v>
      </c>
      <c r="D11" s="6">
        <v>22400000</v>
      </c>
      <c r="E11" s="6">
        <v>10900000</v>
      </c>
      <c r="F11" s="15" t="s">
        <v>44</v>
      </c>
      <c r="G11" s="6">
        <v>8200000</v>
      </c>
      <c r="H11" s="6">
        <v>32000000</v>
      </c>
      <c r="I11" s="16" t="s">
        <v>44</v>
      </c>
      <c r="J11" s="6">
        <v>15100000</v>
      </c>
      <c r="K11" s="6">
        <v>22800000</v>
      </c>
      <c r="L11" s="6">
        <v>33700000</v>
      </c>
      <c r="M11" s="6">
        <v>11500000</v>
      </c>
    </row>
    <row r="12" spans="3:9" s="3" customFormat="1" ht="6" customHeight="1">
      <c r="C12" s="16"/>
      <c r="F12" s="15"/>
      <c r="I12" s="16"/>
    </row>
    <row r="13" spans="1:13" s="3" customFormat="1" ht="12.75">
      <c r="A13" s="3" t="s">
        <v>26</v>
      </c>
      <c r="B13" s="3">
        <v>8.3673</v>
      </c>
      <c r="C13" s="16"/>
      <c r="D13" s="3">
        <f>B13</f>
        <v>8.3673</v>
      </c>
      <c r="E13" s="3">
        <f>B13</f>
        <v>8.3673</v>
      </c>
      <c r="F13" s="15"/>
      <c r="G13" s="3">
        <f>B13</f>
        <v>8.3673</v>
      </c>
      <c r="H13" s="3">
        <f>B13</f>
        <v>8.3673</v>
      </c>
      <c r="I13" s="16"/>
      <c r="J13" s="3">
        <f>B13</f>
        <v>8.3673</v>
      </c>
      <c r="K13" s="3">
        <f>B13</f>
        <v>8.3673</v>
      </c>
      <c r="L13" s="3">
        <f>B13</f>
        <v>8.3673</v>
      </c>
      <c r="M13" s="3">
        <f>B13</f>
        <v>8.3673</v>
      </c>
    </row>
    <row r="14" spans="1:13" s="6" customFormat="1" ht="12.75">
      <c r="A14" s="6" t="s">
        <v>2</v>
      </c>
      <c r="B14" s="6">
        <f>B11/100*B13</f>
        <v>4267323</v>
      </c>
      <c r="C14" s="16"/>
      <c r="D14" s="6">
        <f>D11/100*D13</f>
        <v>1874275.2</v>
      </c>
      <c r="E14" s="6">
        <f aca="true" t="shared" si="0" ref="E14:M14">E11/100*E13</f>
        <v>912035.7000000001</v>
      </c>
      <c r="F14" s="15"/>
      <c r="G14" s="6">
        <f t="shared" si="0"/>
        <v>686118.6</v>
      </c>
      <c r="H14" s="6">
        <f t="shared" si="0"/>
        <v>2677536</v>
      </c>
      <c r="I14" s="16"/>
      <c r="J14" s="6">
        <f t="shared" si="0"/>
        <v>1263462.3</v>
      </c>
      <c r="K14" s="6">
        <f t="shared" si="0"/>
        <v>1907744.4000000001</v>
      </c>
      <c r="L14" s="6">
        <f t="shared" si="0"/>
        <v>2819780.1</v>
      </c>
      <c r="M14" s="6">
        <f t="shared" si="0"/>
        <v>962239.5</v>
      </c>
    </row>
    <row r="15" spans="1:13" s="6" customFormat="1" ht="12.75">
      <c r="A15" s="6" t="s">
        <v>3</v>
      </c>
      <c r="B15" s="6">
        <v>4934812</v>
      </c>
      <c r="C15" s="16"/>
      <c r="D15" s="6">
        <v>1970880</v>
      </c>
      <c r="E15" s="6">
        <v>1204920</v>
      </c>
      <c r="F15" s="15"/>
      <c r="G15" s="6">
        <v>845698</v>
      </c>
      <c r="H15" s="6">
        <v>3132347</v>
      </c>
      <c r="I15" s="16"/>
      <c r="J15" s="6">
        <v>1537293</v>
      </c>
      <c r="K15" s="6">
        <v>2249197</v>
      </c>
      <c r="L15" s="6">
        <v>3176389</v>
      </c>
      <c r="M15" s="6">
        <v>1121158</v>
      </c>
    </row>
    <row r="16" spans="1:13" s="7" customFormat="1" ht="12.75">
      <c r="A16" s="7" t="s">
        <v>8</v>
      </c>
      <c r="B16" s="7">
        <f>(B15-B14)/B14</f>
        <v>0.15641867278385066</v>
      </c>
      <c r="C16" s="16"/>
      <c r="D16" s="7">
        <f>(D15-D14)/D14</f>
        <v>0.05154248426271662</v>
      </c>
      <c r="E16" s="7">
        <f aca="true" t="shared" si="1" ref="E16:M16">(E15-E14)/E14</f>
        <v>0.3211324951424598</v>
      </c>
      <c r="F16" s="15"/>
      <c r="G16" s="7">
        <f t="shared" si="1"/>
        <v>0.23258282168709613</v>
      </c>
      <c r="H16" s="7">
        <f t="shared" si="1"/>
        <v>0.1698617684318717</v>
      </c>
      <c r="I16" s="16"/>
      <c r="J16" s="7">
        <f t="shared" si="1"/>
        <v>0.2167304081807585</v>
      </c>
      <c r="K16" s="7">
        <f t="shared" si="1"/>
        <v>0.17898236262677528</v>
      </c>
      <c r="L16" s="7">
        <f t="shared" si="1"/>
        <v>0.1264669184664435</v>
      </c>
      <c r="M16" s="7">
        <f t="shared" si="1"/>
        <v>0.16515482891733296</v>
      </c>
    </row>
    <row r="17" spans="1:13" s="3" customFormat="1" ht="12.75">
      <c r="A17" s="3" t="s">
        <v>9</v>
      </c>
      <c r="B17" s="8" t="str">
        <f>IF(B16&gt;=0,"Yes","No")</f>
        <v>Yes</v>
      </c>
      <c r="C17" s="16"/>
      <c r="D17" s="8" t="str">
        <f>IF(D16&gt;=0,"Yes","No")</f>
        <v>Yes</v>
      </c>
      <c r="E17" s="8" t="str">
        <f aca="true" t="shared" si="2" ref="E17:M17">IF(E16&gt;=0,"Yes","No")</f>
        <v>Yes</v>
      </c>
      <c r="F17" s="15"/>
      <c r="G17" s="8" t="str">
        <f t="shared" si="2"/>
        <v>Yes</v>
      </c>
      <c r="H17" s="8" t="str">
        <f t="shared" si="2"/>
        <v>Yes</v>
      </c>
      <c r="I17" s="16"/>
      <c r="J17" s="8" t="str">
        <f t="shared" si="2"/>
        <v>Yes</v>
      </c>
      <c r="K17" s="8" t="str">
        <f t="shared" si="2"/>
        <v>Yes</v>
      </c>
      <c r="L17" s="8" t="str">
        <f t="shared" si="2"/>
        <v>Yes</v>
      </c>
      <c r="M17" s="8" t="str">
        <f t="shared" si="2"/>
        <v>Yes</v>
      </c>
    </row>
    <row r="18" spans="3:9" s="3" customFormat="1" ht="6" customHeight="1">
      <c r="C18" s="16"/>
      <c r="F18" s="15"/>
      <c r="I18" s="16"/>
    </row>
    <row r="19" spans="1:13" s="3" customFormat="1" ht="12.75">
      <c r="A19" s="3" t="s">
        <v>27</v>
      </c>
      <c r="B19" s="3">
        <v>10.2917</v>
      </c>
      <c r="C19" s="16"/>
      <c r="D19" s="3">
        <f>B19</f>
        <v>10.2917</v>
      </c>
      <c r="E19" s="3">
        <f>B19</f>
        <v>10.2917</v>
      </c>
      <c r="F19" s="15"/>
      <c r="G19" s="3">
        <f>B19</f>
        <v>10.2917</v>
      </c>
      <c r="H19" s="3">
        <f>B19</f>
        <v>10.2917</v>
      </c>
      <c r="I19" s="16"/>
      <c r="J19" s="3">
        <f>B19</f>
        <v>10.2917</v>
      </c>
      <c r="K19" s="3">
        <f>B19</f>
        <v>10.2917</v>
      </c>
      <c r="L19" s="3">
        <f>B19</f>
        <v>10.2917</v>
      </c>
      <c r="M19" s="3">
        <f>B19</f>
        <v>10.2917</v>
      </c>
    </row>
    <row r="20" spans="1:13" s="6" customFormat="1" ht="12.75">
      <c r="A20" s="6" t="s">
        <v>4</v>
      </c>
      <c r="B20" s="6">
        <f>(B11/100)*B19</f>
        <v>5248767</v>
      </c>
      <c r="C20" s="16"/>
      <c r="D20" s="6">
        <f>(D11/100)*D19</f>
        <v>2305340.8000000003</v>
      </c>
      <c r="E20" s="6">
        <f aca="true" t="shared" si="3" ref="E20:M20">(E11/100)*E19</f>
        <v>1121795.3</v>
      </c>
      <c r="F20" s="15"/>
      <c r="G20" s="6">
        <f t="shared" si="3"/>
        <v>843919.4</v>
      </c>
      <c r="H20" s="6">
        <f t="shared" si="3"/>
        <v>3293344</v>
      </c>
      <c r="I20" s="16"/>
      <c r="J20" s="6">
        <f t="shared" si="3"/>
        <v>1554046.7000000002</v>
      </c>
      <c r="K20" s="6">
        <f t="shared" si="3"/>
        <v>2346507.6</v>
      </c>
      <c r="L20" s="6">
        <f t="shared" si="3"/>
        <v>3468302.9000000004</v>
      </c>
      <c r="M20" s="6">
        <f t="shared" si="3"/>
        <v>1183545.5</v>
      </c>
    </row>
    <row r="21" spans="1:13" s="6" customFormat="1" ht="12.75">
      <c r="A21" s="6" t="s">
        <v>5</v>
      </c>
      <c r="B21" s="6">
        <v>5921518</v>
      </c>
      <c r="C21" s="16"/>
      <c r="D21" s="6">
        <v>2355055</v>
      </c>
      <c r="E21" s="6">
        <v>1517826</v>
      </c>
      <c r="F21" s="15"/>
      <c r="G21" s="6">
        <v>891916</v>
      </c>
      <c r="H21" s="6">
        <v>4013057</v>
      </c>
      <c r="I21" s="16"/>
      <c r="J21" s="6">
        <v>1855038</v>
      </c>
      <c r="K21" s="6">
        <v>2564321</v>
      </c>
      <c r="L21" s="6">
        <v>3626764</v>
      </c>
      <c r="M21" s="6">
        <v>1268606</v>
      </c>
    </row>
    <row r="22" spans="1:13" s="7" customFormat="1" ht="12.75">
      <c r="A22" s="7" t="s">
        <v>8</v>
      </c>
      <c r="B22" s="7">
        <f>(B21-B20)/B20</f>
        <v>0.12817314999884735</v>
      </c>
      <c r="C22" s="16"/>
      <c r="D22" s="7">
        <f>(D21-D20)/D20</f>
        <v>0.021564794237797603</v>
      </c>
      <c r="E22" s="7">
        <f aca="true" t="shared" si="4" ref="E22:M22">(E21-E20)/E20</f>
        <v>0.3530329463851381</v>
      </c>
      <c r="F22" s="15"/>
      <c r="G22" s="7">
        <f t="shared" si="4"/>
        <v>0.05687344075749411</v>
      </c>
      <c r="H22" s="7">
        <f t="shared" si="4"/>
        <v>0.21853562822468592</v>
      </c>
      <c r="I22" s="16"/>
      <c r="J22" s="7">
        <f t="shared" si="4"/>
        <v>0.19368227479907765</v>
      </c>
      <c r="K22" s="7">
        <f t="shared" si="4"/>
        <v>0.09282450225177191</v>
      </c>
      <c r="L22" s="7">
        <f t="shared" si="4"/>
        <v>0.04568836822181811</v>
      </c>
      <c r="M22" s="7">
        <f t="shared" si="4"/>
        <v>0.07186922682735898</v>
      </c>
    </row>
    <row r="23" spans="1:13" s="3" customFormat="1" ht="12.75">
      <c r="A23" s="3" t="s">
        <v>9</v>
      </c>
      <c r="B23" s="8" t="str">
        <f>IF(B22&gt;=0,"Yes","No")</f>
        <v>Yes</v>
      </c>
      <c r="C23" s="16"/>
      <c r="D23" s="8" t="str">
        <f>IF(D22&gt;=0,"Yes","No")</f>
        <v>Yes</v>
      </c>
      <c r="E23" s="8" t="str">
        <f aca="true" t="shared" si="5" ref="E23:M23">IF(E22&gt;=0,"Yes","No")</f>
        <v>Yes</v>
      </c>
      <c r="F23" s="15"/>
      <c r="G23" s="8" t="str">
        <f t="shared" si="5"/>
        <v>Yes</v>
      </c>
      <c r="H23" s="8" t="str">
        <f t="shared" si="5"/>
        <v>Yes</v>
      </c>
      <c r="I23" s="16"/>
      <c r="J23" s="8" t="str">
        <f t="shared" si="5"/>
        <v>Yes</v>
      </c>
      <c r="K23" s="8" t="str">
        <f t="shared" si="5"/>
        <v>Yes</v>
      </c>
      <c r="L23" s="8" t="str">
        <f t="shared" si="5"/>
        <v>Yes</v>
      </c>
      <c r="M23" s="8" t="str">
        <f t="shared" si="5"/>
        <v>Yes</v>
      </c>
    </row>
    <row r="24" spans="3:9" s="3" customFormat="1" ht="6" customHeight="1">
      <c r="C24" s="16"/>
      <c r="F24" s="15"/>
      <c r="I24" s="16"/>
    </row>
    <row r="25" spans="1:13" s="6" customFormat="1" ht="12.75">
      <c r="A25" s="6" t="s">
        <v>6</v>
      </c>
      <c r="B25" s="6">
        <v>4261200</v>
      </c>
      <c r="C25" s="16"/>
      <c r="D25" s="6">
        <v>1874275</v>
      </c>
      <c r="E25" s="6">
        <v>1121795</v>
      </c>
      <c r="F25" s="15"/>
      <c r="G25" s="6">
        <v>710994</v>
      </c>
      <c r="H25" s="6">
        <v>2687917</v>
      </c>
      <c r="I25" s="16"/>
      <c r="J25" s="6">
        <v>1311824</v>
      </c>
      <c r="K25" s="6">
        <v>1915152</v>
      </c>
      <c r="L25" s="6">
        <v>2830735</v>
      </c>
      <c r="M25" s="6">
        <v>965977</v>
      </c>
    </row>
    <row r="26" spans="1:13" s="6" customFormat="1" ht="12.75">
      <c r="A26" s="6" t="s">
        <v>7</v>
      </c>
      <c r="B26" s="6">
        <v>4661786</v>
      </c>
      <c r="C26" s="16"/>
      <c r="D26" s="6">
        <v>2600573</v>
      </c>
      <c r="E26" s="6">
        <v>1328414</v>
      </c>
      <c r="F26" s="15"/>
      <c r="G26" s="6">
        <v>1006543</v>
      </c>
      <c r="H26" s="6">
        <v>3716312</v>
      </c>
      <c r="I26" s="16"/>
      <c r="J26" s="6">
        <v>1669094</v>
      </c>
      <c r="K26" s="6">
        <v>2722139</v>
      </c>
      <c r="L26" s="6">
        <v>4080263</v>
      </c>
      <c r="M26" s="6">
        <v>1042205</v>
      </c>
    </row>
    <row r="27" spans="1:13" s="7" customFormat="1" ht="12.75">
      <c r="A27" s="7" t="s">
        <v>8</v>
      </c>
      <c r="B27" s="7">
        <f>(B26-B25)/B25</f>
        <v>0.09400779123251667</v>
      </c>
      <c r="C27" s="16"/>
      <c r="D27" s="7">
        <f>(D26-D25)/D25</f>
        <v>0.3875087700577557</v>
      </c>
      <c r="E27" s="7">
        <f aca="true" t="shared" si="6" ref="E27:M27">(E26-E25)/E25</f>
        <v>0.18418605895016468</v>
      </c>
      <c r="F27" s="15"/>
      <c r="G27" s="7">
        <f t="shared" si="6"/>
        <v>0.4156842392481512</v>
      </c>
      <c r="H27" s="7">
        <f t="shared" si="6"/>
        <v>0.38259923948544544</v>
      </c>
      <c r="I27" s="16"/>
      <c r="J27" s="7">
        <f t="shared" si="6"/>
        <v>0.27234598543707084</v>
      </c>
      <c r="K27" s="7">
        <f t="shared" si="6"/>
        <v>0.4213696876279272</v>
      </c>
      <c r="L27" s="7">
        <f t="shared" si="6"/>
        <v>0.44141468558519253</v>
      </c>
      <c r="M27" s="7">
        <f t="shared" si="6"/>
        <v>0.0789128519623138</v>
      </c>
    </row>
    <row r="28" spans="1:13" s="3" customFormat="1" ht="12.75">
      <c r="A28" s="3" t="s">
        <v>9</v>
      </c>
      <c r="B28" s="8" t="str">
        <f>IF(B27&gt;=0,"Yes","No")</f>
        <v>Yes</v>
      </c>
      <c r="C28" s="16"/>
      <c r="D28" s="8" t="str">
        <f>IF(D27&gt;=0,"Yes","No")</f>
        <v>Yes</v>
      </c>
      <c r="E28" s="8" t="str">
        <f aca="true" t="shared" si="7" ref="E28:M28">IF(E27&gt;=0,"Yes","No")</f>
        <v>Yes</v>
      </c>
      <c r="F28" s="15"/>
      <c r="G28" s="8" t="str">
        <f t="shared" si="7"/>
        <v>Yes</v>
      </c>
      <c r="H28" s="8" t="str">
        <f t="shared" si="7"/>
        <v>Yes</v>
      </c>
      <c r="I28" s="16"/>
      <c r="J28" s="8" t="str">
        <f t="shared" si="7"/>
        <v>Yes</v>
      </c>
      <c r="K28" s="8" t="str">
        <f t="shared" si="7"/>
        <v>Yes</v>
      </c>
      <c r="L28" s="8" t="str">
        <f t="shared" si="7"/>
        <v>Yes</v>
      </c>
      <c r="M28" s="8" t="str">
        <f t="shared" si="7"/>
        <v>Yes</v>
      </c>
    </row>
    <row r="29" spans="3:9" s="3" customFormat="1" ht="6" customHeight="1">
      <c r="C29" s="16"/>
      <c r="F29" s="15"/>
      <c r="I29" s="16"/>
    </row>
    <row r="30" spans="1:13" s="6" customFormat="1" ht="12.75">
      <c r="A30" s="6" t="s">
        <v>28</v>
      </c>
      <c r="B30" s="6">
        <v>2799124</v>
      </c>
      <c r="C30" s="16"/>
      <c r="D30" s="6">
        <v>1108180</v>
      </c>
      <c r="E30" s="6">
        <v>720131</v>
      </c>
      <c r="F30" s="15"/>
      <c r="G30" s="6">
        <v>415060</v>
      </c>
      <c r="H30" s="6">
        <v>2045828</v>
      </c>
      <c r="I30" s="16"/>
      <c r="J30" s="6">
        <v>887573</v>
      </c>
      <c r="K30" s="6">
        <v>1185003</v>
      </c>
      <c r="L30" s="6">
        <v>1592677</v>
      </c>
      <c r="M30" s="6">
        <v>604534</v>
      </c>
    </row>
    <row r="31" spans="1:13" s="6" customFormat="1" ht="12.75">
      <c r="A31" s="6" t="s">
        <v>29</v>
      </c>
      <c r="B31" s="6">
        <v>2898391</v>
      </c>
      <c r="C31" s="16"/>
      <c r="D31" s="6">
        <v>1104810</v>
      </c>
      <c r="E31" s="6">
        <v>718947</v>
      </c>
      <c r="F31" s="15"/>
      <c r="G31" s="6">
        <v>401135</v>
      </c>
      <c r="H31" s="6">
        <v>2103858</v>
      </c>
      <c r="I31" s="16"/>
      <c r="J31" s="6">
        <v>873030</v>
      </c>
      <c r="K31" s="6">
        <v>1187231</v>
      </c>
      <c r="L31" s="6">
        <v>1648897</v>
      </c>
      <c r="M31" s="6">
        <v>596145</v>
      </c>
    </row>
    <row r="32" spans="1:9" s="3" customFormat="1" ht="12.75">
      <c r="A32" s="3" t="s">
        <v>11</v>
      </c>
      <c r="C32" s="16"/>
      <c r="F32" s="15"/>
      <c r="I32" s="16"/>
    </row>
    <row r="33" spans="3:9" s="3" customFormat="1" ht="6" customHeight="1">
      <c r="C33" s="16"/>
      <c r="F33" s="15"/>
      <c r="I33" s="16"/>
    </row>
    <row r="34" spans="1:9" s="3" customFormat="1" ht="12.75">
      <c r="A34" s="3" t="s">
        <v>10</v>
      </c>
      <c r="C34" s="16"/>
      <c r="F34" s="15"/>
      <c r="I34" s="16"/>
    </row>
    <row r="35" spans="3:9" s="3" customFormat="1" ht="6" customHeight="1">
      <c r="C35" s="16"/>
      <c r="F35" s="15"/>
      <c r="I35" s="16"/>
    </row>
    <row r="36" spans="1:13" s="7" customFormat="1" ht="12.75">
      <c r="A36" s="7" t="s">
        <v>12</v>
      </c>
      <c r="B36" s="7">
        <f>B31/B30</f>
        <v>1.0354635950390194</v>
      </c>
      <c r="C36" s="16"/>
      <c r="D36" s="7">
        <f>D31/D30</f>
        <v>0.9969589777833926</v>
      </c>
      <c r="E36" s="7">
        <f aca="true" t="shared" si="8" ref="E36:M36">E31/E30</f>
        <v>0.998355854698659</v>
      </c>
      <c r="F36" s="15"/>
      <c r="G36" s="7">
        <f t="shared" si="8"/>
        <v>0.9664506336433287</v>
      </c>
      <c r="H36" s="7">
        <f>H31/H30</f>
        <v>1.0283650433956324</v>
      </c>
      <c r="I36" s="16"/>
      <c r="J36" s="7">
        <f t="shared" si="8"/>
        <v>0.9836148688614909</v>
      </c>
      <c r="K36" s="7">
        <f t="shared" si="8"/>
        <v>1.0018801640164625</v>
      </c>
      <c r="L36" s="7">
        <f t="shared" si="8"/>
        <v>1.035299059382411</v>
      </c>
      <c r="M36" s="7">
        <f t="shared" si="8"/>
        <v>0.9861231957176932</v>
      </c>
    </row>
    <row r="37" spans="1:13" s="7" customFormat="1" ht="12.75">
      <c r="A37" s="7" t="s">
        <v>8</v>
      </c>
      <c r="B37" s="7">
        <f>B36/0.9-1</f>
        <v>0.15051510559891046</v>
      </c>
      <c r="C37" s="16"/>
      <c r="D37" s="7">
        <f>D36/0.9-1</f>
        <v>0.10773219753710284</v>
      </c>
      <c r="E37" s="7">
        <f aca="true" t="shared" si="9" ref="E37:M37">E36/0.9-1</f>
        <v>0.1092842829985099</v>
      </c>
      <c r="F37" s="15"/>
      <c r="G37" s="7">
        <f t="shared" si="9"/>
        <v>0.07383403738147631</v>
      </c>
      <c r="H37" s="7">
        <f t="shared" si="9"/>
        <v>0.142627825995147</v>
      </c>
      <c r="I37" s="16"/>
      <c r="J37" s="7">
        <f t="shared" si="9"/>
        <v>0.09290540984610085</v>
      </c>
      <c r="K37" s="7">
        <f t="shared" si="9"/>
        <v>0.11320018224051398</v>
      </c>
      <c r="L37" s="7">
        <f t="shared" si="9"/>
        <v>0.15033228820267874</v>
      </c>
      <c r="M37" s="7">
        <f t="shared" si="9"/>
        <v>0.0956924396863259</v>
      </c>
    </row>
    <row r="38" spans="1:13" s="3" customFormat="1" ht="12.75">
      <c r="A38" s="3" t="s">
        <v>9</v>
      </c>
      <c r="B38" s="8" t="str">
        <f>IF(B27&gt;=0,"Yes","No")</f>
        <v>Yes</v>
      </c>
      <c r="C38" s="16"/>
      <c r="D38" s="8" t="str">
        <f>IF(D27&gt;=0,"Yes","No")</f>
        <v>Yes</v>
      </c>
      <c r="E38" s="8" t="str">
        <f aca="true" t="shared" si="10" ref="E38:M38">IF(E27&gt;=0,"Yes","No")</f>
        <v>Yes</v>
      </c>
      <c r="F38" s="15"/>
      <c r="G38" s="8" t="str">
        <f t="shared" si="10"/>
        <v>Yes</v>
      </c>
      <c r="H38" s="8" t="str">
        <f>IF(H27&gt;=0,"Yes","No")</f>
        <v>Yes</v>
      </c>
      <c r="I38" s="16"/>
      <c r="J38" s="8" t="str">
        <f t="shared" si="10"/>
        <v>Yes</v>
      </c>
      <c r="K38" s="8" t="str">
        <f t="shared" si="10"/>
        <v>Yes</v>
      </c>
      <c r="L38" s="8" t="str">
        <f t="shared" si="10"/>
        <v>Yes</v>
      </c>
      <c r="M38" s="8" t="str">
        <f t="shared" si="10"/>
        <v>Yes</v>
      </c>
    </row>
    <row r="39" spans="3:9" s="3" customFormat="1" ht="6" customHeight="1">
      <c r="C39" s="16"/>
      <c r="I39" s="16"/>
    </row>
    <row r="40" spans="1:13" s="7" customFormat="1" ht="12.75">
      <c r="A40" s="7" t="s">
        <v>13</v>
      </c>
      <c r="B40" s="7">
        <f>(B31*2)/B20</f>
        <v>1.1044083305660168</v>
      </c>
      <c r="C40" s="16"/>
      <c r="D40" s="7">
        <f>(D31*2)/D20</f>
        <v>0.9584786769921392</v>
      </c>
      <c r="E40" s="7">
        <f aca="true" t="shared" si="11" ref="E40:M40">(E31*2)/E20</f>
        <v>1.2817793050122424</v>
      </c>
      <c r="G40" s="7">
        <f t="shared" si="11"/>
        <v>0.9506476566364038</v>
      </c>
      <c r="H40" s="7">
        <f>(H31*2)/H20</f>
        <v>1.2776424205913504</v>
      </c>
      <c r="I40" s="16"/>
      <c r="J40" s="7">
        <f t="shared" si="11"/>
        <v>1.1235569690408915</v>
      </c>
      <c r="K40" s="7">
        <f t="shared" si="11"/>
        <v>1.0119131938886539</v>
      </c>
      <c r="L40" s="7">
        <f t="shared" si="11"/>
        <v>0.9508379444021454</v>
      </c>
      <c r="M40" s="7">
        <f t="shared" si="11"/>
        <v>1.0073883936021049</v>
      </c>
    </row>
    <row r="41" spans="1:13" s="7" customFormat="1" ht="12.75">
      <c r="A41" s="7" t="s">
        <v>8</v>
      </c>
      <c r="B41" s="7">
        <f>B40/0.95-1</f>
        <v>0.1625350848063336</v>
      </c>
      <c r="C41" s="16"/>
      <c r="D41" s="7">
        <f>D40/0.95-1</f>
        <v>0.008924923149620234</v>
      </c>
      <c r="E41" s="7">
        <f aca="true" t="shared" si="12" ref="E41:M41">E40/0.95-1</f>
        <v>0.3492413736970972</v>
      </c>
      <c r="G41" s="7">
        <f t="shared" si="12"/>
        <v>0.0006817438277935128</v>
      </c>
      <c r="H41" s="7">
        <f t="shared" si="12"/>
        <v>0.34488675851721107</v>
      </c>
      <c r="I41" s="16"/>
      <c r="J41" s="7">
        <f t="shared" si="12"/>
        <v>0.18269154635883322</v>
      </c>
      <c r="K41" s="7">
        <f t="shared" si="12"/>
        <v>0.06517178304068838</v>
      </c>
      <c r="L41" s="7">
        <f t="shared" si="12"/>
        <v>0.0008820467391004172</v>
      </c>
      <c r="M41" s="7">
        <f t="shared" si="12"/>
        <v>0.06040883537063668</v>
      </c>
    </row>
    <row r="42" spans="1:13" s="3" customFormat="1" ht="12.75">
      <c r="A42" s="3" t="s">
        <v>9</v>
      </c>
      <c r="B42" s="8" t="str">
        <f>IF(B31&gt;=0,"Yes","No")</f>
        <v>Yes</v>
      </c>
      <c r="C42" s="16"/>
      <c r="D42" s="8" t="str">
        <f>IF(D31&gt;=0,"Yes","No")</f>
        <v>Yes</v>
      </c>
      <c r="E42" s="8" t="str">
        <f aca="true" t="shared" si="13" ref="E42:M42">IF(E31&gt;=0,"Yes","No")</f>
        <v>Yes</v>
      </c>
      <c r="F42" s="8"/>
      <c r="G42" s="8" t="str">
        <f t="shared" si="13"/>
        <v>Yes</v>
      </c>
      <c r="H42" s="8" t="str">
        <f>IF(H31&gt;=0,"Yes","No")</f>
        <v>Yes</v>
      </c>
      <c r="I42" s="16"/>
      <c r="J42" s="8" t="str">
        <f t="shared" si="13"/>
        <v>Yes</v>
      </c>
      <c r="K42" s="8" t="str">
        <f t="shared" si="13"/>
        <v>Yes</v>
      </c>
      <c r="L42" s="8" t="str">
        <f t="shared" si="13"/>
        <v>Yes</v>
      </c>
      <c r="M42" s="8" t="str">
        <f t="shared" si="13"/>
        <v>Yes</v>
      </c>
    </row>
    <row r="43" spans="3:9" ht="12.75">
      <c r="C43" s="16"/>
      <c r="I43" s="16"/>
    </row>
    <row r="44" spans="1:13" s="9" customFormat="1" ht="12.75">
      <c r="A44" s="9" t="s">
        <v>30</v>
      </c>
      <c r="B44" s="9">
        <v>2173</v>
      </c>
      <c r="C44" s="16"/>
      <c r="D44" s="9">
        <v>837</v>
      </c>
      <c r="E44" s="9">
        <v>580</v>
      </c>
      <c r="G44" s="9">
        <v>225</v>
      </c>
      <c r="H44" s="9">
        <v>1573</v>
      </c>
      <c r="I44" s="16"/>
      <c r="J44" s="9">
        <v>516</v>
      </c>
      <c r="K44" s="9">
        <v>646</v>
      </c>
      <c r="L44" s="9">
        <v>1009</v>
      </c>
      <c r="M44" s="9">
        <v>334</v>
      </c>
    </row>
    <row r="45" spans="1:13" s="9" customFormat="1" ht="12.75">
      <c r="A45" s="9" t="s">
        <v>31</v>
      </c>
      <c r="B45" s="6">
        <f>B11/B44</f>
        <v>23469.857340082835</v>
      </c>
      <c r="C45" s="16"/>
      <c r="D45" s="6">
        <f>D11/D44</f>
        <v>26762.246117084826</v>
      </c>
      <c r="E45" s="6">
        <f aca="true" t="shared" si="14" ref="E45:M45">E11/E44</f>
        <v>18793.103448275862</v>
      </c>
      <c r="F45" s="6"/>
      <c r="G45" s="6">
        <f t="shared" si="14"/>
        <v>36444.444444444445</v>
      </c>
      <c r="H45" s="6">
        <f t="shared" si="14"/>
        <v>20343.293070565796</v>
      </c>
      <c r="I45" s="16"/>
      <c r="J45" s="6">
        <f t="shared" si="14"/>
        <v>29263.565891472866</v>
      </c>
      <c r="K45" s="6">
        <f t="shared" si="14"/>
        <v>35294.117647058825</v>
      </c>
      <c r="L45" s="6">
        <f t="shared" si="14"/>
        <v>33399.4053518335</v>
      </c>
      <c r="M45" s="6">
        <f t="shared" si="14"/>
        <v>34431.1377245509</v>
      </c>
    </row>
    <row r="46" spans="1:13" s="9" customFormat="1" ht="12.75">
      <c r="A46" s="9" t="s">
        <v>32</v>
      </c>
      <c r="B46" s="6">
        <f>B15/B44</f>
        <v>2270.967326277036</v>
      </c>
      <c r="C46" s="16"/>
      <c r="D46" s="6">
        <f>D15/D44</f>
        <v>2354.695340501792</v>
      </c>
      <c r="E46" s="6">
        <f aca="true" t="shared" si="15" ref="E46:M46">E15/E44</f>
        <v>2077.448275862069</v>
      </c>
      <c r="F46" s="6"/>
      <c r="G46" s="6">
        <f t="shared" si="15"/>
        <v>3758.657777777778</v>
      </c>
      <c r="H46" s="6">
        <f>H15/H44</f>
        <v>1991.3204068658615</v>
      </c>
      <c r="I46" s="16"/>
      <c r="J46" s="6">
        <f t="shared" si="15"/>
        <v>2979.25</v>
      </c>
      <c r="K46" s="6">
        <f t="shared" si="15"/>
        <v>3481.7291021671826</v>
      </c>
      <c r="L46" s="6">
        <f t="shared" si="15"/>
        <v>3148.0564915758177</v>
      </c>
      <c r="M46" s="6">
        <f t="shared" si="15"/>
        <v>3356.7604790419164</v>
      </c>
    </row>
    <row r="47" spans="1:13" s="9" customFormat="1" ht="12.75">
      <c r="A47" s="9" t="s">
        <v>33</v>
      </c>
      <c r="B47" s="6">
        <f>B21/B44</f>
        <v>2725.0427979751494</v>
      </c>
      <c r="C47" s="16"/>
      <c r="D47" s="6">
        <f>D21/D44</f>
        <v>2813.6857825567504</v>
      </c>
      <c r="E47" s="6">
        <f aca="true" t="shared" si="16" ref="E47:M47">E21/E44</f>
        <v>2616.941379310345</v>
      </c>
      <c r="F47" s="6"/>
      <c r="G47" s="6">
        <f t="shared" si="16"/>
        <v>3964.071111111111</v>
      </c>
      <c r="H47" s="6">
        <f>H21/H44</f>
        <v>2551.212333121424</v>
      </c>
      <c r="I47" s="16"/>
      <c r="J47" s="6">
        <f t="shared" si="16"/>
        <v>3595.0348837209303</v>
      </c>
      <c r="K47" s="6">
        <f t="shared" si="16"/>
        <v>3969.5371517027866</v>
      </c>
      <c r="L47" s="6">
        <f t="shared" si="16"/>
        <v>3594.414271555996</v>
      </c>
      <c r="M47" s="6">
        <f t="shared" si="16"/>
        <v>3798.2215568862275</v>
      </c>
    </row>
  </sheetData>
  <sheetProtection password="F4F5" sheet="1" objects="1" scenarios="1"/>
  <mergeCells count="4">
    <mergeCell ref="A4:C4"/>
    <mergeCell ref="C11:C47"/>
    <mergeCell ref="I11:I47"/>
    <mergeCell ref="F11:F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4:M47"/>
  <sheetViews>
    <sheetView zoomScale="75" zoomScaleNormal="75" zoomScalePageLayoutView="0" workbookViewId="0" topLeftCell="A4">
      <selection activeCell="H11" sqref="H11:H47"/>
    </sheetView>
  </sheetViews>
  <sheetFormatPr defaultColWidth="9.140625" defaultRowHeight="12.75"/>
  <cols>
    <col min="1" max="1" width="41.421875" style="2" customWidth="1"/>
    <col min="2" max="13" width="15.7109375" style="2" customWidth="1"/>
    <col min="14" max="16384" width="9.140625" style="2" customWidth="1"/>
  </cols>
  <sheetData>
    <row r="3" ht="12.75"/>
    <row r="4" spans="1:3" ht="14.25">
      <c r="A4" s="14"/>
      <c r="B4" s="14"/>
      <c r="C4" s="14"/>
    </row>
    <row r="5" spans="1:3" ht="14.25">
      <c r="A5" s="1"/>
      <c r="B5" s="1"/>
      <c r="C5" s="1"/>
    </row>
    <row r="6" ht="12.75"/>
    <row r="7" s="3" customFormat="1" ht="12.75"/>
    <row r="8" s="3" customFormat="1" ht="12.75">
      <c r="A8" s="3" t="s">
        <v>40</v>
      </c>
    </row>
    <row r="9" spans="1:13" s="5" customFormat="1" ht="38.25">
      <c r="A9" s="4" t="s">
        <v>0</v>
      </c>
      <c r="B9" s="5" t="s">
        <v>14</v>
      </c>
      <c r="C9" s="5" t="s">
        <v>15</v>
      </c>
      <c r="D9" s="5" t="s">
        <v>16</v>
      </c>
      <c r="E9" s="5" t="s">
        <v>24</v>
      </c>
      <c r="F9" s="5" t="s">
        <v>17</v>
      </c>
      <c r="G9" s="5" t="s">
        <v>18</v>
      </c>
      <c r="H9" s="5" t="s">
        <v>34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="3" customFormat="1" ht="12" customHeight="1"/>
    <row r="11" spans="1:13" s="6" customFormat="1" ht="12.75">
      <c r="A11" s="6" t="s">
        <v>1</v>
      </c>
      <c r="B11" s="16" t="s">
        <v>44</v>
      </c>
      <c r="C11" s="16" t="s">
        <v>44</v>
      </c>
      <c r="D11" s="16" t="s">
        <v>44</v>
      </c>
      <c r="E11" s="16" t="s">
        <v>44</v>
      </c>
      <c r="F11" s="16" t="s">
        <v>44</v>
      </c>
      <c r="G11" s="16" t="s">
        <v>44</v>
      </c>
      <c r="H11" s="16" t="s">
        <v>44</v>
      </c>
      <c r="I11" s="16" t="s">
        <v>44</v>
      </c>
      <c r="J11" s="16" t="s">
        <v>44</v>
      </c>
      <c r="K11" s="16" t="s">
        <v>44</v>
      </c>
      <c r="L11" s="16" t="s">
        <v>44</v>
      </c>
      <c r="M11" s="16" t="s">
        <v>44</v>
      </c>
    </row>
    <row r="12" spans="2:13" s="3" customFormat="1" ht="6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3" customFormat="1" ht="12.75">
      <c r="A13" s="3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6" customFormat="1" ht="12.75">
      <c r="A14" s="6" t="s">
        <v>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6" customFormat="1" ht="12.75">
      <c r="A15" s="6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7" customFormat="1" ht="12.75">
      <c r="A16" s="7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s="3" customFormat="1" ht="12.75">
      <c r="A17" s="3" t="s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 s="3" customFormat="1" ht="6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3" customFormat="1" ht="12.75">
      <c r="A19" s="3" t="s">
        <v>27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6" customFormat="1" ht="12.75">
      <c r="A20" s="6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s="6" customFormat="1" ht="12.75">
      <c r="A21" s="6" t="s">
        <v>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7" customFormat="1" ht="12.75">
      <c r="A22" s="7" t="s">
        <v>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3" customFormat="1" ht="12.75">
      <c r="A23" s="3" t="s">
        <v>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2:13" s="3" customFormat="1" ht="6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s="6" customFormat="1" ht="12.75">
      <c r="A25" s="6" t="s">
        <v>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6" customFormat="1" ht="12.75">
      <c r="A26" s="6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s="7" customFormat="1" ht="12.75">
      <c r="A27" s="7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3" customFormat="1" ht="12.75">
      <c r="A28" s="3" t="s">
        <v>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3" s="3" customFormat="1" ht="6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s="6" customFormat="1" ht="12.75">
      <c r="A30" s="6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s="6" customFormat="1" ht="12.75">
      <c r="A31" s="6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s="3" customFormat="1" ht="12.75">
      <c r="A32" s="3" t="s">
        <v>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s="3" customFormat="1" ht="6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s="3" customFormat="1" ht="12.75">
      <c r="A34" s="3" t="s">
        <v>10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s="3" customFormat="1" ht="6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s="7" customFormat="1" ht="12.75">
      <c r="A36" s="7" t="s">
        <v>12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s="7" customFormat="1" ht="12.75">
      <c r="A37" s="7" t="s">
        <v>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s="3" customFormat="1" ht="12.75">
      <c r="A38" s="3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s="3" customFormat="1" ht="6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s="7" customFormat="1" ht="12.75">
      <c r="A40" s="7" t="s">
        <v>13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7" customFormat="1" ht="12.75">
      <c r="A41" s="7" t="s">
        <v>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s="3" customFormat="1" ht="12.75">
      <c r="A42" s="3" t="s">
        <v>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s="9" customFormat="1" ht="12.75">
      <c r="A44" s="9" t="s">
        <v>30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9" customFormat="1" ht="12.75">
      <c r="A45" s="9" t="s">
        <v>31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s="9" customFormat="1" ht="12.75">
      <c r="A46" s="9" t="s">
        <v>32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9" customFormat="1" ht="12.75">
      <c r="A47" s="9" t="s">
        <v>33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</sheetData>
  <sheetProtection password="F4F5" sheet="1" objects="1" scenarios="1"/>
  <mergeCells count="13">
    <mergeCell ref="A4:C4"/>
    <mergeCell ref="B11:B47"/>
    <mergeCell ref="C11:C47"/>
    <mergeCell ref="D11:D47"/>
    <mergeCell ref="M11:M47"/>
    <mergeCell ref="I11:I47"/>
    <mergeCell ref="J11:J47"/>
    <mergeCell ref="K11:K47"/>
    <mergeCell ref="L11:L47"/>
    <mergeCell ref="E11:E47"/>
    <mergeCell ref="F11:F47"/>
    <mergeCell ref="G11:G47"/>
    <mergeCell ref="H11:H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zoomScale="85" zoomScaleNormal="85" zoomScalePageLayoutView="0" workbookViewId="0" topLeftCell="A4">
      <selection activeCell="D53" sqref="D53"/>
    </sheetView>
  </sheetViews>
  <sheetFormatPr defaultColWidth="9.140625" defaultRowHeight="12.75"/>
  <cols>
    <col min="1" max="1" width="41.421875" style="2" customWidth="1"/>
    <col min="2" max="10" width="15.7109375" style="2" customWidth="1"/>
    <col min="11" max="11" width="11.14062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75</v>
      </c>
    </row>
    <row r="9" spans="1:10" s="5" customFormat="1" ht="38.25">
      <c r="A9" s="4"/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21</v>
      </c>
      <c r="J9" s="5" t="s">
        <v>23</v>
      </c>
    </row>
    <row r="10" s="3" customFormat="1" ht="12" customHeight="1"/>
    <row r="11" spans="1:10" s="6" customFormat="1" ht="12.75">
      <c r="A11" s="6" t="s">
        <v>72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23008755</v>
      </c>
      <c r="H11" s="6">
        <v>4400000</v>
      </c>
      <c r="I11" s="6">
        <v>22800000</v>
      </c>
      <c r="J11" s="6">
        <v>11500000</v>
      </c>
    </row>
    <row r="12" spans="1:10" s="6" customFormat="1" ht="12.75">
      <c r="A12" s="6" t="s">
        <v>1</v>
      </c>
      <c r="B12" s="6">
        <v>49578732</v>
      </c>
      <c r="C12" s="6">
        <v>4277380.800000001</v>
      </c>
      <c r="D12" s="6">
        <v>19345426.799999997</v>
      </c>
      <c r="E12" s="6">
        <v>93324672</v>
      </c>
      <c r="F12" s="6">
        <v>7971482.399999999</v>
      </c>
      <c r="G12" s="6">
        <v>22367547.009999998</v>
      </c>
      <c r="H12" s="6">
        <v>4277380.800000001</v>
      </c>
      <c r="I12" s="6">
        <v>22164609.599999998</v>
      </c>
      <c r="J12" s="6">
        <v>11179518</v>
      </c>
    </row>
    <row r="13" s="3" customFormat="1" ht="6" customHeight="1"/>
    <row r="14" spans="1:10" s="3" customFormat="1" ht="12.75">
      <c r="A14" s="3" t="s">
        <v>26</v>
      </c>
      <c r="B14" s="3">
        <v>10.0086</v>
      </c>
      <c r="C14" s="3">
        <v>10.0086</v>
      </c>
      <c r="D14" s="3">
        <v>10.0086</v>
      </c>
      <c r="E14" s="3">
        <v>10.0086</v>
      </c>
      <c r="F14" s="3">
        <v>10.0086</v>
      </c>
      <c r="G14" s="3">
        <v>10.0086</v>
      </c>
      <c r="H14" s="3">
        <v>11.5098</v>
      </c>
      <c r="I14" s="3">
        <v>10.0086</v>
      </c>
      <c r="J14" s="3">
        <v>10.0086</v>
      </c>
    </row>
    <row r="15" spans="1:10" s="6" customFormat="1" ht="12.75">
      <c r="A15" s="6" t="s">
        <v>2</v>
      </c>
      <c r="B15" s="6">
        <v>5104386</v>
      </c>
      <c r="C15" s="6">
        <v>440378.39999999997</v>
      </c>
      <c r="D15" s="6">
        <v>1991711.4</v>
      </c>
      <c r="E15" s="6">
        <v>9608256</v>
      </c>
      <c r="F15" s="6">
        <v>820705.2</v>
      </c>
      <c r="G15" s="6">
        <v>2302854.25293</v>
      </c>
      <c r="H15" s="6">
        <v>506431.2</v>
      </c>
      <c r="I15" s="6">
        <v>2281960.8</v>
      </c>
      <c r="J15" s="6">
        <v>1150989</v>
      </c>
    </row>
    <row r="16" spans="1:10" s="6" customFormat="1" ht="12.75">
      <c r="A16" s="6" t="s">
        <v>3</v>
      </c>
      <c r="B16" s="6">
        <v>6030008</v>
      </c>
      <c r="C16" s="6">
        <v>588191</v>
      </c>
      <c r="D16" s="6">
        <v>4124978</v>
      </c>
      <c r="E16" s="6">
        <v>10900844</v>
      </c>
      <c r="F16" s="6">
        <v>958842</v>
      </c>
      <c r="G16" s="6">
        <v>3201401</v>
      </c>
      <c r="H16" s="6">
        <v>678447</v>
      </c>
      <c r="I16" s="6">
        <v>2697136</v>
      </c>
      <c r="J16" s="6">
        <v>1669388</v>
      </c>
    </row>
    <row r="17" spans="1:10" s="7" customFormat="1" ht="12.75">
      <c r="A17" s="7" t="s">
        <v>8</v>
      </c>
      <c r="B17" s="7">
        <v>0.18133855864348816</v>
      </c>
      <c r="C17" s="7">
        <v>0.3356490690733243</v>
      </c>
      <c r="D17" s="7">
        <v>1.071072144287571</v>
      </c>
      <c r="E17" s="7">
        <v>0.13452888848923258</v>
      </c>
      <c r="F17" s="7">
        <v>0.1683147615002318</v>
      </c>
      <c r="G17" s="7">
        <v>0.39018828305210734</v>
      </c>
      <c r="H17" s="7">
        <v>0.3396627222019496</v>
      </c>
      <c r="I17" s="7">
        <v>0.1819379193542677</v>
      </c>
      <c r="J17" s="7">
        <v>0.4503943999464808</v>
      </c>
    </row>
    <row r="18" spans="1:10" s="3" customFormat="1" ht="12.75">
      <c r="A18" s="3" t="s">
        <v>9</v>
      </c>
      <c r="B18" s="8" t="s">
        <v>53</v>
      </c>
      <c r="C18" s="8" t="s">
        <v>53</v>
      </c>
      <c r="D18" s="8" t="s">
        <v>53</v>
      </c>
      <c r="E18" s="8" t="s">
        <v>53</v>
      </c>
      <c r="F18" s="8" t="s">
        <v>53</v>
      </c>
      <c r="G18" s="8" t="s">
        <v>53</v>
      </c>
      <c r="H18" s="8" t="s">
        <v>53</v>
      </c>
      <c r="I18" s="8" t="s">
        <v>53</v>
      </c>
      <c r="J18" s="8" t="s">
        <v>53</v>
      </c>
    </row>
    <row r="19" s="3" customFormat="1" ht="6" customHeight="1"/>
    <row r="20" spans="1:10" s="3" customFormat="1" ht="12.75">
      <c r="A20" s="3" t="s">
        <v>27</v>
      </c>
      <c r="B20" s="3">
        <v>12.3104</v>
      </c>
      <c r="C20" s="3">
        <v>12.3104</v>
      </c>
      <c r="D20" s="3">
        <v>12.3104</v>
      </c>
      <c r="E20" s="3">
        <v>12.3104</v>
      </c>
      <c r="F20" s="3">
        <v>12.3104</v>
      </c>
      <c r="G20" s="3">
        <v>12.3104</v>
      </c>
      <c r="H20" s="3">
        <v>13.9052</v>
      </c>
      <c r="I20" s="3">
        <v>12.3104</v>
      </c>
      <c r="J20" s="3">
        <v>12.3104</v>
      </c>
    </row>
    <row r="21" spans="1:10" s="6" customFormat="1" ht="12.75">
      <c r="A21" s="6" t="s">
        <v>4</v>
      </c>
      <c r="B21" s="6">
        <v>6278304</v>
      </c>
      <c r="C21" s="6">
        <v>541657.6</v>
      </c>
      <c r="D21" s="6">
        <v>2449769.6</v>
      </c>
      <c r="E21" s="6">
        <v>11817984</v>
      </c>
      <c r="F21" s="6">
        <v>1009452.7999999999</v>
      </c>
      <c r="G21" s="6">
        <v>2832469.7755199997</v>
      </c>
      <c r="H21" s="6">
        <v>611828.8</v>
      </c>
      <c r="I21" s="6">
        <v>2806771.1999999997</v>
      </c>
      <c r="J21" s="6">
        <v>1415696</v>
      </c>
    </row>
    <row r="22" spans="1:10" s="6" customFormat="1" ht="12.75">
      <c r="A22" s="6" t="s">
        <v>5</v>
      </c>
      <c r="B22" s="6">
        <v>9661967</v>
      </c>
      <c r="C22" s="6">
        <v>791394</v>
      </c>
      <c r="D22" s="6">
        <v>4805414</v>
      </c>
      <c r="E22" s="6">
        <v>14788133</v>
      </c>
      <c r="F22" s="6">
        <v>1259572</v>
      </c>
      <c r="G22" s="6">
        <v>4701360</v>
      </c>
      <c r="H22" s="6">
        <v>820008</v>
      </c>
      <c r="I22" s="6">
        <v>3645917</v>
      </c>
      <c r="J22" s="6">
        <v>2023965</v>
      </c>
    </row>
    <row r="23" spans="1:10" s="7" customFormat="1" ht="12.75">
      <c r="A23" s="7" t="s">
        <v>8</v>
      </c>
      <c r="B23" s="7">
        <v>0.5389453903474569</v>
      </c>
      <c r="C23" s="7">
        <v>0.46105953281187234</v>
      </c>
      <c r="D23" s="7">
        <v>0.9615779377783118</v>
      </c>
      <c r="E23" s="7">
        <v>0.2513245067855905</v>
      </c>
      <c r="F23" s="7">
        <v>0.2477770134472856</v>
      </c>
      <c r="G23" s="7">
        <v>0.6598094146077516</v>
      </c>
      <c r="H23" s="7">
        <v>0.3402572745840012</v>
      </c>
      <c r="I23" s="7">
        <v>0.2989719290264915</v>
      </c>
      <c r="J23" s="7">
        <v>0.42966074637492796</v>
      </c>
    </row>
    <row r="24" spans="1:10" s="3" customFormat="1" ht="12.75">
      <c r="A24" s="3" t="s">
        <v>9</v>
      </c>
      <c r="B24" s="8" t="s">
        <v>53</v>
      </c>
      <c r="C24" s="8" t="s">
        <v>53</v>
      </c>
      <c r="D24" s="8" t="s">
        <v>53</v>
      </c>
      <c r="E24" s="8" t="s">
        <v>53</v>
      </c>
      <c r="F24" s="8" t="s">
        <v>53</v>
      </c>
      <c r="G24" s="8" t="s">
        <v>53</v>
      </c>
      <c r="H24" s="8" t="s">
        <v>53</v>
      </c>
      <c r="I24" s="8" t="s">
        <v>53</v>
      </c>
      <c r="J24" s="8" t="s">
        <v>53</v>
      </c>
    </row>
    <row r="25" s="3" customFormat="1" ht="6" customHeight="1"/>
    <row r="26" spans="1:10" s="6" customFormat="1" ht="12.75">
      <c r="A26" s="6" t="s">
        <v>6</v>
      </c>
      <c r="B26" s="6">
        <v>5054388</v>
      </c>
      <c r="C26" s="6">
        <v>436040</v>
      </c>
      <c r="D26" s="6">
        <v>1972320</v>
      </c>
      <c r="E26" s="6">
        <v>9514560</v>
      </c>
      <c r="F26" s="6">
        <v>834942</v>
      </c>
      <c r="G26" s="6">
        <v>2280123</v>
      </c>
      <c r="H26" s="6">
        <v>436040</v>
      </c>
      <c r="I26" s="6">
        <v>2259738</v>
      </c>
      <c r="J26" s="6">
        <v>1139788</v>
      </c>
    </row>
    <row r="27" spans="1:10" s="6" customFormat="1" ht="12.75">
      <c r="A27" s="6" t="s">
        <v>7</v>
      </c>
      <c r="B27" s="6">
        <v>5163538</v>
      </c>
      <c r="C27" s="6">
        <v>480778</v>
      </c>
      <c r="D27" s="6">
        <v>1993842</v>
      </c>
      <c r="E27" s="6">
        <v>9767753</v>
      </c>
      <c r="F27" s="6">
        <v>857094</v>
      </c>
      <c r="G27" s="6">
        <v>2290880</v>
      </c>
      <c r="H27" s="6">
        <v>440751</v>
      </c>
      <c r="I27" s="6">
        <v>2304015</v>
      </c>
      <c r="J27" s="6">
        <v>1162508</v>
      </c>
    </row>
    <row r="28" spans="1:10" s="7" customFormat="1" ht="12.75">
      <c r="A28" s="7" t="s">
        <v>8</v>
      </c>
      <c r="B28" s="7">
        <v>0.021595097171012594</v>
      </c>
      <c r="C28" s="7">
        <v>0.10260067883680396</v>
      </c>
      <c r="D28" s="7">
        <v>0.010912022389875882</v>
      </c>
      <c r="E28" s="7">
        <v>0.02661110970975011</v>
      </c>
      <c r="F28" s="7">
        <v>0.026531184202016427</v>
      </c>
      <c r="G28" s="7">
        <v>0.004717727947132677</v>
      </c>
      <c r="H28" s="7">
        <v>0.01080405467388313</v>
      </c>
      <c r="I28" s="7">
        <v>0.019593864421450627</v>
      </c>
      <c r="J28" s="7">
        <v>0.019933531498840137</v>
      </c>
    </row>
    <row r="29" spans="1:10" s="3" customFormat="1" ht="12.75">
      <c r="A29" s="3" t="s">
        <v>9</v>
      </c>
      <c r="B29" s="8" t="s">
        <v>53</v>
      </c>
      <c r="C29" s="8" t="s">
        <v>53</v>
      </c>
      <c r="D29" s="8" t="s">
        <v>53</v>
      </c>
      <c r="E29" s="8" t="s">
        <v>53</v>
      </c>
      <c r="F29" s="8" t="s">
        <v>53</v>
      </c>
      <c r="G29" s="8" t="s">
        <v>53</v>
      </c>
      <c r="H29" s="8" t="s">
        <v>53</v>
      </c>
      <c r="I29" s="8" t="s">
        <v>53</v>
      </c>
      <c r="J29" s="8" t="s">
        <v>53</v>
      </c>
    </row>
    <row r="30" s="3" customFormat="1" ht="6" customHeight="1"/>
    <row r="31" spans="1:10" s="6" customFormat="1" ht="12.75">
      <c r="A31" s="6" t="s">
        <v>28</v>
      </c>
      <c r="B31" s="6">
        <v>4744134</v>
      </c>
      <c r="C31" s="6">
        <v>387016</v>
      </c>
      <c r="D31" s="6">
        <v>2359042</v>
      </c>
      <c r="E31" s="6">
        <v>7256033</v>
      </c>
      <c r="F31" s="6">
        <v>623075</v>
      </c>
      <c r="G31" s="6">
        <v>2345067</v>
      </c>
      <c r="H31" s="6">
        <v>398156</v>
      </c>
      <c r="I31" s="6">
        <v>1786702</v>
      </c>
      <c r="J31" s="6">
        <v>983063</v>
      </c>
    </row>
    <row r="32" spans="1:10" s="6" customFormat="1" ht="12.75">
      <c r="A32" s="6" t="s">
        <v>29</v>
      </c>
      <c r="B32" s="6">
        <v>4722928</v>
      </c>
      <c r="C32" s="6">
        <v>371753</v>
      </c>
      <c r="D32" s="6">
        <v>2355205</v>
      </c>
      <c r="E32" s="6">
        <v>7352717</v>
      </c>
      <c r="F32" s="6">
        <v>649357</v>
      </c>
      <c r="G32" s="6">
        <v>2359777</v>
      </c>
      <c r="H32" s="6">
        <v>393079</v>
      </c>
      <c r="I32" s="6">
        <v>1900005</v>
      </c>
      <c r="J32" s="6">
        <v>994158</v>
      </c>
    </row>
    <row r="33" s="3" customFormat="1" ht="12.75">
      <c r="A33" s="3" t="s">
        <v>11</v>
      </c>
    </row>
    <row r="34" s="3" customFormat="1" ht="6" customHeight="1"/>
    <row r="35" s="3" customFormat="1" ht="12.75">
      <c r="A35" s="3" t="s">
        <v>10</v>
      </c>
    </row>
    <row r="36" s="3" customFormat="1" ht="6" customHeight="1"/>
    <row r="37" spans="1:10" s="7" customFormat="1" ht="12.75">
      <c r="A37" s="7" t="s">
        <v>12</v>
      </c>
      <c r="B37" s="7">
        <v>0.995530058805253</v>
      </c>
      <c r="C37" s="7">
        <v>0.9605623540112037</v>
      </c>
      <c r="D37" s="7">
        <v>0.9983734922905145</v>
      </c>
      <c r="E37" s="7">
        <v>1.0133246362027295</v>
      </c>
      <c r="F37" s="7">
        <v>1.0421811178429563</v>
      </c>
      <c r="G37" s="7">
        <v>1.0062727418875452</v>
      </c>
      <c r="H37" s="7">
        <v>0.9872487165834497</v>
      </c>
      <c r="I37" s="7">
        <v>1.0634146041141723</v>
      </c>
      <c r="J37" s="7">
        <v>1.0112861535832394</v>
      </c>
    </row>
    <row r="38" spans="1:10" s="7" customFormat="1" ht="12.75">
      <c r="A38" s="7" t="s">
        <v>8</v>
      </c>
      <c r="B38" s="7">
        <v>0.10614450978361445</v>
      </c>
      <c r="C38" s="7">
        <v>0.06729150445689291</v>
      </c>
      <c r="D38" s="7">
        <v>0.10930388032279392</v>
      </c>
      <c r="E38" s="7">
        <v>0.12591626244747722</v>
      </c>
      <c r="F38" s="7">
        <v>0.15797901982550688</v>
      </c>
      <c r="G38" s="7">
        <v>0.11808082431949463</v>
      </c>
      <c r="H38" s="7">
        <v>0.09694301842605513</v>
      </c>
      <c r="I38" s="7">
        <v>0.18157178234908034</v>
      </c>
      <c r="J38" s="7">
        <v>0.12365128175915485</v>
      </c>
    </row>
    <row r="39" spans="1:10" s="3" customFormat="1" ht="12.75">
      <c r="A39" s="3" t="s">
        <v>9</v>
      </c>
      <c r="B39" s="8" t="s">
        <v>53</v>
      </c>
      <c r="C39" s="8" t="s">
        <v>53</v>
      </c>
      <c r="D39" s="8" t="s">
        <v>53</v>
      </c>
      <c r="E39" s="8" t="s">
        <v>53</v>
      </c>
      <c r="F39" s="8" t="s">
        <v>53</v>
      </c>
      <c r="G39" s="8" t="s">
        <v>53</v>
      </c>
      <c r="H39" s="8" t="s">
        <v>53</v>
      </c>
      <c r="I39" s="8" t="s">
        <v>53</v>
      </c>
      <c r="J39" s="8" t="s">
        <v>53</v>
      </c>
    </row>
    <row r="40" s="3" customFormat="1" ht="6" customHeight="1"/>
    <row r="41" spans="1:10" s="7" customFormat="1" ht="12.75">
      <c r="A41" s="7" t="s">
        <v>13</v>
      </c>
      <c r="B41" s="7">
        <v>1.5045235146307028</v>
      </c>
      <c r="C41" s="7">
        <v>1.3726494375782783</v>
      </c>
      <c r="D41" s="7">
        <v>1.9227971479440351</v>
      </c>
      <c r="E41" s="7">
        <v>1.244326781962135</v>
      </c>
      <c r="F41" s="7">
        <v>1.2865524767477985</v>
      </c>
      <c r="G41" s="7">
        <v>1.6662327841198445</v>
      </c>
      <c r="H41" s="7">
        <v>1.28493134027035</v>
      </c>
      <c r="I41" s="7">
        <v>1.3538723783399234</v>
      </c>
      <c r="J41" s="7">
        <v>1.4044794927724595</v>
      </c>
    </row>
    <row r="42" spans="1:10" s="7" customFormat="1" ht="12.75">
      <c r="A42" s="7" t="s">
        <v>8</v>
      </c>
      <c r="B42" s="7">
        <v>0.583708962769161</v>
      </c>
      <c r="C42" s="7">
        <v>0.4448941448192403</v>
      </c>
      <c r="D42" s="7">
        <v>1.0239969978358263</v>
      </c>
      <c r="E42" s="7">
        <v>0.30981766522330023</v>
      </c>
      <c r="F42" s="7">
        <v>0.3542657649976826</v>
      </c>
      <c r="G42" s="7">
        <v>0.7539292464419418</v>
      </c>
      <c r="H42" s="7">
        <v>0.35255930554773673</v>
      </c>
      <c r="I42" s="7">
        <v>0.42512881930518254</v>
      </c>
      <c r="J42" s="7">
        <v>0.47839946607627337</v>
      </c>
    </row>
    <row r="43" spans="1:10" s="3" customFormat="1" ht="12.75">
      <c r="A43" s="3" t="s">
        <v>9</v>
      </c>
      <c r="B43" s="8" t="s">
        <v>53</v>
      </c>
      <c r="C43" s="8" t="s">
        <v>53</v>
      </c>
      <c r="D43" s="8" t="s">
        <v>53</v>
      </c>
      <c r="E43" s="8" t="s">
        <v>53</v>
      </c>
      <c r="F43" s="8" t="s">
        <v>53</v>
      </c>
      <c r="G43" s="8" t="s">
        <v>53</v>
      </c>
      <c r="H43" s="8" t="s">
        <v>53</v>
      </c>
      <c r="I43" s="8" t="s">
        <v>53</v>
      </c>
      <c r="J43" s="8" t="s">
        <v>53</v>
      </c>
    </row>
    <row r="45" spans="1:10" s="9" customFormat="1" ht="12.75">
      <c r="A45" s="9" t="s">
        <v>30</v>
      </c>
      <c r="B45" s="12">
        <v>2123</v>
      </c>
      <c r="C45" s="9">
        <v>183</v>
      </c>
      <c r="D45" s="12">
        <v>940</v>
      </c>
      <c r="E45" s="12">
        <v>2759</v>
      </c>
      <c r="F45" s="12">
        <v>207</v>
      </c>
      <c r="G45" s="12">
        <v>914</v>
      </c>
      <c r="H45" s="12">
        <v>134</v>
      </c>
      <c r="I45" s="12">
        <v>638</v>
      </c>
      <c r="J45" s="12">
        <v>332</v>
      </c>
    </row>
    <row r="46" spans="1:10" s="9" customFormat="1" ht="12.75">
      <c r="A46" s="9" t="s">
        <v>31</v>
      </c>
      <c r="B46" s="6">
        <v>24022.609514837495</v>
      </c>
      <c r="C46" s="6">
        <v>24043.715846994535</v>
      </c>
      <c r="D46" s="6">
        <v>21170.212765957447</v>
      </c>
      <c r="E46" s="6">
        <v>34795.215657847046</v>
      </c>
      <c r="F46" s="6">
        <v>39613.52657004831</v>
      </c>
      <c r="G46" s="6">
        <v>25173.692560175055</v>
      </c>
      <c r="H46" s="6">
        <v>32835.82089552239</v>
      </c>
      <c r="I46" s="6">
        <v>35736.67711598746</v>
      </c>
      <c r="J46" s="6">
        <v>34638.55421686747</v>
      </c>
    </row>
    <row r="47" spans="1:10" s="9" customFormat="1" ht="12.75">
      <c r="A47" s="9" t="s">
        <v>32</v>
      </c>
      <c r="B47" s="6">
        <v>2840.3240697126707</v>
      </c>
      <c r="C47" s="6">
        <v>3214.158469945355</v>
      </c>
      <c r="D47" s="6">
        <v>4388.2744680851065</v>
      </c>
      <c r="E47" s="6">
        <v>3951.0126857557084</v>
      </c>
      <c r="F47" s="6">
        <v>4632.086956521739</v>
      </c>
      <c r="G47" s="6">
        <v>3502.6269146608315</v>
      </c>
      <c r="H47" s="6">
        <v>5063.037313432836</v>
      </c>
      <c r="I47" s="6">
        <v>4227.485893416928</v>
      </c>
      <c r="J47" s="6">
        <v>5028.277108433735</v>
      </c>
    </row>
    <row r="48" spans="1:10" s="9" customFormat="1" ht="12.75">
      <c r="A48" s="9" t="s">
        <v>33</v>
      </c>
      <c r="B48" s="6">
        <v>4551.091380122468</v>
      </c>
      <c r="C48" s="6">
        <v>4324.55737704918</v>
      </c>
      <c r="D48" s="6">
        <v>5112.142553191489</v>
      </c>
      <c r="E48" s="6">
        <v>5359.961217832548</v>
      </c>
      <c r="F48" s="6">
        <v>6084.888888888889</v>
      </c>
      <c r="G48" s="6">
        <v>5143.719912472648</v>
      </c>
      <c r="H48" s="6">
        <v>6119.462686567164</v>
      </c>
      <c r="I48" s="6">
        <v>5714.603448275862</v>
      </c>
      <c r="J48" s="6">
        <v>6096.280120481928</v>
      </c>
    </row>
  </sheetData>
  <sheetProtection password="F4F5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zoomScale="85" zoomScaleNormal="85" zoomScalePageLayoutView="0" workbookViewId="0" topLeftCell="A4">
      <selection activeCell="J12" sqref="J12"/>
    </sheetView>
  </sheetViews>
  <sheetFormatPr defaultColWidth="9.140625" defaultRowHeight="12.75"/>
  <cols>
    <col min="1" max="1" width="41.421875" style="2" customWidth="1"/>
    <col min="2" max="10" width="15.7109375" style="2" customWidth="1"/>
    <col min="11" max="11" width="11.14062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74</v>
      </c>
    </row>
    <row r="9" spans="1:10" s="5" customFormat="1" ht="38.25">
      <c r="A9" s="4"/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21</v>
      </c>
      <c r="J9" s="5" t="s">
        <v>23</v>
      </c>
    </row>
    <row r="10" s="3" customFormat="1" ht="12" customHeight="1"/>
    <row r="11" spans="1:10" s="6" customFormat="1" ht="12.75">
      <c r="A11" s="6" t="s">
        <v>72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23008755</v>
      </c>
      <c r="H11" s="6">
        <v>4400000</v>
      </c>
      <c r="I11" s="6">
        <v>22800000</v>
      </c>
      <c r="J11" s="6">
        <v>11500000</v>
      </c>
    </row>
    <row r="12" spans="1:10" s="6" customFormat="1" ht="12.75">
      <c r="A12" s="6" t="s">
        <v>1</v>
      </c>
      <c r="B12" s="6">
        <v>50071494</v>
      </c>
      <c r="C12" s="6">
        <v>4319893.600000001</v>
      </c>
      <c r="D12" s="6">
        <v>19537700.599999998</v>
      </c>
      <c r="E12" s="6">
        <v>94252224</v>
      </c>
      <c r="F12" s="6">
        <v>8050710.8</v>
      </c>
      <c r="G12" s="6">
        <v>22589857.61</v>
      </c>
      <c r="H12" s="6">
        <v>4319893.600000001</v>
      </c>
      <c r="I12" s="6">
        <v>22384903.2</v>
      </c>
      <c r="J12" s="6">
        <v>11290631</v>
      </c>
    </row>
    <row r="13" s="3" customFormat="1" ht="6" customHeight="1"/>
    <row r="14" spans="1:10" s="3" customFormat="1" ht="12.75">
      <c r="A14" s="3" t="s">
        <v>26</v>
      </c>
      <c r="B14" s="3">
        <v>9.9589</v>
      </c>
      <c r="C14" s="3">
        <v>9.9589</v>
      </c>
      <c r="D14" s="3">
        <v>9.9589</v>
      </c>
      <c r="E14" s="3">
        <v>9.9589</v>
      </c>
      <c r="F14" s="3">
        <v>9.9589</v>
      </c>
      <c r="G14" s="3">
        <v>9.9589</v>
      </c>
      <c r="H14" s="3">
        <v>11.4527</v>
      </c>
      <c r="I14" s="3">
        <v>9.9589</v>
      </c>
      <c r="J14" s="3">
        <v>9.9589</v>
      </c>
    </row>
    <row r="15" spans="1:10" s="6" customFormat="1" ht="12.75">
      <c r="A15" s="6" t="s">
        <v>2</v>
      </c>
      <c r="B15" s="6">
        <v>5079039</v>
      </c>
      <c r="C15" s="6">
        <v>438191.6</v>
      </c>
      <c r="D15" s="6">
        <v>1981821.0999999999</v>
      </c>
      <c r="E15" s="6">
        <v>9560544</v>
      </c>
      <c r="F15" s="6">
        <v>816629.8</v>
      </c>
      <c r="G15" s="6">
        <v>2291418.901695</v>
      </c>
      <c r="H15" s="6">
        <v>503918.8</v>
      </c>
      <c r="I15" s="6">
        <v>2270629.2</v>
      </c>
      <c r="J15" s="6">
        <v>1145273.5</v>
      </c>
    </row>
    <row r="16" spans="1:10" s="6" customFormat="1" ht="12.75">
      <c r="A16" s="6" t="s">
        <v>3</v>
      </c>
      <c r="B16" s="6">
        <v>6065592</v>
      </c>
      <c r="C16" s="6">
        <v>608681</v>
      </c>
      <c r="D16" s="6">
        <v>4079708</v>
      </c>
      <c r="E16" s="6">
        <v>9793046</v>
      </c>
      <c r="F16" s="6">
        <v>1059610</v>
      </c>
      <c r="G16" s="6">
        <v>3216250</v>
      </c>
      <c r="H16" s="6">
        <v>680737</v>
      </c>
      <c r="I16" s="6">
        <v>2787029</v>
      </c>
      <c r="J16" s="6">
        <v>1677261</v>
      </c>
    </row>
    <row r="17" spans="1:10" s="7" customFormat="1" ht="12.75">
      <c r="A17" s="7" t="s">
        <v>8</v>
      </c>
      <c r="B17" s="7">
        <v>0.19424009148187285</v>
      </c>
      <c r="C17" s="7">
        <v>0.3890750073712048</v>
      </c>
      <c r="D17" s="7">
        <v>1.0585652256906541</v>
      </c>
      <c r="E17" s="7">
        <v>0.02431890904952689</v>
      </c>
      <c r="F17" s="7">
        <v>0.29754020732527753</v>
      </c>
      <c r="G17" s="7">
        <v>0.4036062972252203</v>
      </c>
      <c r="H17" s="7">
        <v>0.35088629358539514</v>
      </c>
      <c r="I17" s="7">
        <v>0.2274258606380997</v>
      </c>
      <c r="J17" s="7">
        <v>0.4645069496500181</v>
      </c>
    </row>
    <row r="18" spans="1:10" s="3" customFormat="1" ht="12.75">
      <c r="A18" s="3" t="s">
        <v>9</v>
      </c>
      <c r="B18" s="8" t="s">
        <v>53</v>
      </c>
      <c r="C18" s="8" t="s">
        <v>53</v>
      </c>
      <c r="D18" s="8" t="s">
        <v>53</v>
      </c>
      <c r="E18" s="8" t="s">
        <v>53</v>
      </c>
      <c r="F18" s="8" t="s">
        <v>53</v>
      </c>
      <c r="G18" s="8" t="s">
        <v>53</v>
      </c>
      <c r="H18" s="8" t="s">
        <v>53</v>
      </c>
      <c r="I18" s="8" t="s">
        <v>53</v>
      </c>
      <c r="J18" s="8" t="s">
        <v>53</v>
      </c>
    </row>
    <row r="19" s="3" customFormat="1" ht="6" customHeight="1"/>
    <row r="20" spans="1:10" s="3" customFormat="1" ht="12.75">
      <c r="A20" s="3" t="s">
        <v>27</v>
      </c>
      <c r="B20" s="3">
        <v>12.2493</v>
      </c>
      <c r="C20" s="3">
        <v>12.2493</v>
      </c>
      <c r="D20" s="3">
        <v>12.2493</v>
      </c>
      <c r="E20" s="3">
        <v>12.2493</v>
      </c>
      <c r="F20" s="3">
        <v>12.2493</v>
      </c>
      <c r="G20" s="3">
        <v>12.2493</v>
      </c>
      <c r="H20" s="3">
        <v>13.8362</v>
      </c>
      <c r="I20" s="3">
        <v>12.2493</v>
      </c>
      <c r="J20" s="3">
        <v>12.2493</v>
      </c>
    </row>
    <row r="21" spans="1:10" s="6" customFormat="1" ht="12.75">
      <c r="A21" s="6" t="s">
        <v>4</v>
      </c>
      <c r="B21" s="6">
        <v>6247143</v>
      </c>
      <c r="C21" s="6">
        <v>538969.2</v>
      </c>
      <c r="D21" s="6">
        <v>2437610.7</v>
      </c>
      <c r="E21" s="6">
        <v>11759328</v>
      </c>
      <c r="F21" s="6">
        <v>1004442.6</v>
      </c>
      <c r="G21" s="6">
        <v>2818411.426215</v>
      </c>
      <c r="H21" s="6">
        <v>608792.8</v>
      </c>
      <c r="I21" s="6">
        <v>2792840.4</v>
      </c>
      <c r="J21" s="6">
        <v>1408669.5</v>
      </c>
    </row>
    <row r="22" spans="1:10" s="6" customFormat="1" ht="12.75">
      <c r="A22" s="6" t="s">
        <v>5</v>
      </c>
      <c r="B22" s="6">
        <v>9697551</v>
      </c>
      <c r="C22" s="6">
        <v>808592</v>
      </c>
      <c r="D22" s="6">
        <v>4729708</v>
      </c>
      <c r="E22" s="6">
        <v>13758366</v>
      </c>
      <c r="F22" s="6">
        <v>1225926</v>
      </c>
      <c r="G22" s="6">
        <v>4697929</v>
      </c>
      <c r="H22" s="6">
        <v>819991</v>
      </c>
      <c r="I22" s="6">
        <v>3696976</v>
      </c>
      <c r="J22" s="6">
        <v>2026147</v>
      </c>
    </row>
    <row r="23" spans="1:10" s="7" customFormat="1" ht="12.75">
      <c r="A23" s="7" t="s">
        <v>8</v>
      </c>
      <c r="B23" s="7">
        <v>0.5523177554923907</v>
      </c>
      <c r="C23" s="7">
        <v>0.5002564153944234</v>
      </c>
      <c r="D23" s="7">
        <v>0.9403049059474508</v>
      </c>
      <c r="E23" s="7">
        <v>0.16999593854342698</v>
      </c>
      <c r="F23" s="7">
        <v>0.22050378986315397</v>
      </c>
      <c r="G23" s="7">
        <v>0.6668712581502367</v>
      </c>
      <c r="H23" s="7">
        <v>0.3469131040971574</v>
      </c>
      <c r="I23" s="7">
        <v>0.32373335762401606</v>
      </c>
      <c r="J23" s="7">
        <v>0.43834093092808496</v>
      </c>
    </row>
    <row r="24" spans="1:10" s="3" customFormat="1" ht="12.75">
      <c r="A24" s="3" t="s">
        <v>9</v>
      </c>
      <c r="B24" s="8" t="s">
        <v>53</v>
      </c>
      <c r="C24" s="8" t="s">
        <v>53</v>
      </c>
      <c r="D24" s="8" t="s">
        <v>53</v>
      </c>
      <c r="E24" s="8" t="s">
        <v>53</v>
      </c>
      <c r="F24" s="8" t="s">
        <v>53</v>
      </c>
      <c r="G24" s="8" t="s">
        <v>53</v>
      </c>
      <c r="H24" s="8" t="s">
        <v>53</v>
      </c>
      <c r="I24" s="8" t="s">
        <v>53</v>
      </c>
      <c r="J24" s="8" t="s">
        <v>53</v>
      </c>
    </row>
    <row r="25" s="3" customFormat="1" ht="6" customHeight="1"/>
    <row r="26" spans="1:10" s="6" customFormat="1" ht="12.75">
      <c r="A26" s="6" t="s">
        <v>6</v>
      </c>
      <c r="B26" s="6">
        <v>5054388</v>
      </c>
      <c r="C26" s="6">
        <v>436040</v>
      </c>
      <c r="D26" s="6">
        <v>1972320</v>
      </c>
      <c r="E26" s="6">
        <v>9514560</v>
      </c>
      <c r="F26" s="6">
        <v>834942</v>
      </c>
      <c r="G26" s="6">
        <v>2280123</v>
      </c>
      <c r="H26" s="6">
        <v>436040</v>
      </c>
      <c r="I26" s="6">
        <v>2259738</v>
      </c>
      <c r="J26" s="6">
        <v>1139788</v>
      </c>
    </row>
    <row r="27" spans="1:10" s="6" customFormat="1" ht="12.75">
      <c r="A27" s="6" t="s">
        <v>7</v>
      </c>
      <c r="B27" s="6">
        <v>5135854</v>
      </c>
      <c r="C27" s="6">
        <v>493154</v>
      </c>
      <c r="D27" s="6">
        <v>2001450</v>
      </c>
      <c r="E27" s="6">
        <v>9656198</v>
      </c>
      <c r="F27" s="6">
        <v>941615</v>
      </c>
      <c r="G27" s="6">
        <v>2287463</v>
      </c>
      <c r="H27" s="6">
        <v>447473</v>
      </c>
      <c r="I27" s="6">
        <v>2300969</v>
      </c>
      <c r="J27" s="6">
        <v>1196712</v>
      </c>
    </row>
    <row r="28" spans="1:10" s="7" customFormat="1" ht="12.75">
      <c r="A28" s="7" t="s">
        <v>8</v>
      </c>
      <c r="B28" s="7">
        <v>0.016117876189956134</v>
      </c>
      <c r="C28" s="7">
        <v>0.13098339601871387</v>
      </c>
      <c r="D28" s="7">
        <v>0.01476940861523485</v>
      </c>
      <c r="E28" s="7">
        <v>0.014886447718023745</v>
      </c>
      <c r="F28" s="7">
        <v>0.12776097022308136</v>
      </c>
      <c r="G28" s="7">
        <v>0.0032191245823141998</v>
      </c>
      <c r="H28" s="7">
        <v>0.026220071553068526</v>
      </c>
      <c r="I28" s="7">
        <v>0.01824592054477112</v>
      </c>
      <c r="J28" s="7">
        <v>0.04994262090844964</v>
      </c>
    </row>
    <row r="29" spans="1:10" s="3" customFormat="1" ht="12.75">
      <c r="A29" s="3" t="s">
        <v>9</v>
      </c>
      <c r="B29" s="8" t="s">
        <v>53</v>
      </c>
      <c r="C29" s="8" t="s">
        <v>53</v>
      </c>
      <c r="D29" s="8" t="s">
        <v>53</v>
      </c>
      <c r="E29" s="8" t="s">
        <v>53</v>
      </c>
      <c r="F29" s="8" t="s">
        <v>53</v>
      </c>
      <c r="G29" s="8" t="s">
        <v>53</v>
      </c>
      <c r="H29" s="8" t="s">
        <v>53</v>
      </c>
      <c r="I29" s="8" t="s">
        <v>53</v>
      </c>
      <c r="J29" s="8" t="s">
        <v>53</v>
      </c>
    </row>
    <row r="30" s="3" customFormat="1" ht="6" customHeight="1"/>
    <row r="31" spans="1:10" s="6" customFormat="1" ht="12.75">
      <c r="A31" s="6" t="s">
        <v>28</v>
      </c>
      <c r="B31" s="6">
        <v>4761877</v>
      </c>
      <c r="C31" s="6">
        <v>395615</v>
      </c>
      <c r="D31" s="6">
        <v>2362887</v>
      </c>
      <c r="E31" s="6">
        <v>6707076</v>
      </c>
      <c r="F31" s="6">
        <v>604741</v>
      </c>
      <c r="G31" s="6">
        <v>2345190</v>
      </c>
      <c r="H31" s="6">
        <v>398148</v>
      </c>
      <c r="I31" s="6">
        <v>1803855</v>
      </c>
      <c r="J31" s="6">
        <v>982787</v>
      </c>
    </row>
    <row r="32" spans="1:10" s="6" customFormat="1" ht="12.75">
      <c r="A32" s="6" t="s">
        <v>29</v>
      </c>
      <c r="B32" s="6">
        <v>4949287</v>
      </c>
      <c r="C32" s="6">
        <v>414192</v>
      </c>
      <c r="D32" s="6">
        <v>2364103</v>
      </c>
      <c r="E32" s="6">
        <v>6709056</v>
      </c>
      <c r="F32" s="6">
        <v>585739</v>
      </c>
      <c r="G32" s="6">
        <v>2324641</v>
      </c>
      <c r="H32" s="6">
        <v>408202</v>
      </c>
      <c r="I32" s="6">
        <v>1763501</v>
      </c>
      <c r="J32" s="6">
        <v>982308</v>
      </c>
    </row>
    <row r="33" s="3" customFormat="1" ht="12.75">
      <c r="A33" s="3" t="s">
        <v>11</v>
      </c>
    </row>
    <row r="34" s="3" customFormat="1" ht="6" customHeight="1"/>
    <row r="35" s="3" customFormat="1" ht="12.75">
      <c r="A35" s="3" t="s">
        <v>10</v>
      </c>
    </row>
    <row r="36" s="3" customFormat="1" ht="6" customHeight="1"/>
    <row r="37" spans="1:10" s="7" customFormat="1" ht="12.75">
      <c r="A37" s="7" t="s">
        <v>12</v>
      </c>
      <c r="B37" s="7">
        <v>1.0393563294474006</v>
      </c>
      <c r="C37" s="7">
        <v>1.0469572690620932</v>
      </c>
      <c r="D37" s="7">
        <v>1.0005146246942829</v>
      </c>
      <c r="E37" s="7">
        <v>1.0002952106104062</v>
      </c>
      <c r="F37" s="7">
        <v>0.9685782839265074</v>
      </c>
      <c r="G37" s="7">
        <v>0.9912378101561068</v>
      </c>
      <c r="H37" s="7">
        <v>1.025251916372806</v>
      </c>
      <c r="I37" s="7">
        <v>0.9776290222883769</v>
      </c>
      <c r="J37" s="7">
        <v>0.9995126105656669</v>
      </c>
    </row>
    <row r="38" spans="1:10" s="7" customFormat="1" ht="12.75">
      <c r="A38" s="7" t="s">
        <v>8</v>
      </c>
      <c r="B38" s="7">
        <v>0.15484036605266738</v>
      </c>
      <c r="C38" s="7">
        <v>0.1632858545134368</v>
      </c>
      <c r="D38" s="7">
        <v>0.11168291632698102</v>
      </c>
      <c r="E38" s="7">
        <v>0.11143912290045122</v>
      </c>
      <c r="F38" s="7">
        <v>0.07619809325167481</v>
      </c>
      <c r="G38" s="7">
        <v>0.10137534461789643</v>
      </c>
      <c r="H38" s="7">
        <v>0.1391687959697845</v>
      </c>
      <c r="I38" s="7">
        <v>0.08625446920930768</v>
      </c>
      <c r="J38" s="7">
        <v>0.11056956729518541</v>
      </c>
    </row>
    <row r="39" spans="1:10" s="3" customFormat="1" ht="12.75">
      <c r="A39" s="3" t="s">
        <v>9</v>
      </c>
      <c r="B39" s="8" t="s">
        <v>53</v>
      </c>
      <c r="C39" s="8" t="s">
        <v>53</v>
      </c>
      <c r="D39" s="8" t="s">
        <v>53</v>
      </c>
      <c r="E39" s="8" t="s">
        <v>53</v>
      </c>
      <c r="F39" s="8" t="s">
        <v>53</v>
      </c>
      <c r="G39" s="8" t="s">
        <v>53</v>
      </c>
      <c r="H39" s="8" t="s">
        <v>53</v>
      </c>
      <c r="I39" s="8" t="s">
        <v>53</v>
      </c>
      <c r="J39" s="8" t="s">
        <v>53</v>
      </c>
    </row>
    <row r="40" s="3" customFormat="1" ht="6" customHeight="1"/>
    <row r="41" spans="1:10" s="7" customFormat="1" ht="12.75">
      <c r="A41" s="7" t="s">
        <v>13</v>
      </c>
      <c r="B41" s="7">
        <v>1.5844961448777466</v>
      </c>
      <c r="C41" s="7">
        <v>1.5369783653685591</v>
      </c>
      <c r="D41" s="7">
        <v>1.9396887288031677</v>
      </c>
      <c r="E41" s="7">
        <v>1.1410611218600246</v>
      </c>
      <c r="F41" s="7">
        <v>1.1662966106774046</v>
      </c>
      <c r="G41" s="7">
        <v>1.6496108257138942</v>
      </c>
      <c r="H41" s="7">
        <v>1.341021115887047</v>
      </c>
      <c r="I41" s="7">
        <v>1.2628727370171242</v>
      </c>
      <c r="J41" s="7">
        <v>1.3946607064325591</v>
      </c>
    </row>
    <row r="42" spans="1:10" s="7" customFormat="1" ht="12.75">
      <c r="A42" s="7" t="s">
        <v>8</v>
      </c>
      <c r="B42" s="7">
        <v>0.6678906788186807</v>
      </c>
      <c r="C42" s="7">
        <v>0.6178719635458518</v>
      </c>
      <c r="D42" s="7">
        <v>1.0417776092664925</v>
      </c>
      <c r="E42" s="7">
        <v>0.20111697037897325</v>
      </c>
      <c r="F42" s="7">
        <v>0.22768064281832068</v>
      </c>
      <c r="G42" s="7">
        <v>0.7364324481198887</v>
      </c>
      <c r="H42" s="7">
        <v>0.41160117461794443</v>
      </c>
      <c r="I42" s="7">
        <v>0.3293397231759203</v>
      </c>
      <c r="J42" s="7">
        <v>0.46806390150795707</v>
      </c>
    </row>
    <row r="43" spans="1:10" s="3" customFormat="1" ht="12.75">
      <c r="A43" s="3" t="s">
        <v>9</v>
      </c>
      <c r="B43" s="8" t="s">
        <v>53</v>
      </c>
      <c r="C43" s="8" t="s">
        <v>53</v>
      </c>
      <c r="D43" s="8" t="s">
        <v>53</v>
      </c>
      <c r="E43" s="8" t="s">
        <v>53</v>
      </c>
      <c r="F43" s="8" t="s">
        <v>53</v>
      </c>
      <c r="G43" s="8" t="s">
        <v>53</v>
      </c>
      <c r="H43" s="8" t="s">
        <v>53</v>
      </c>
      <c r="I43" s="8" t="s">
        <v>53</v>
      </c>
      <c r="J43" s="8" t="s">
        <v>53</v>
      </c>
    </row>
    <row r="45" spans="1:10" s="9" customFormat="1" ht="12.75">
      <c r="A45" s="9" t="s">
        <v>30</v>
      </c>
      <c r="B45" s="12">
        <v>2123</v>
      </c>
      <c r="C45" s="12">
        <v>183</v>
      </c>
      <c r="D45" s="12">
        <v>940</v>
      </c>
      <c r="E45" s="12">
        <v>2767</v>
      </c>
      <c r="F45" s="12">
        <v>207</v>
      </c>
      <c r="G45" s="12">
        <v>914</v>
      </c>
      <c r="H45" s="12">
        <v>134</v>
      </c>
      <c r="I45" s="12">
        <v>638</v>
      </c>
      <c r="J45" s="12">
        <v>332</v>
      </c>
    </row>
    <row r="46" spans="1:10" s="9" customFormat="1" ht="12.75">
      <c r="A46" s="9" t="s">
        <v>31</v>
      </c>
      <c r="B46" s="6">
        <v>24022.609514837495</v>
      </c>
      <c r="C46" s="6">
        <v>24043.715846994535</v>
      </c>
      <c r="D46" s="6">
        <v>21170.212765957447</v>
      </c>
      <c r="E46" s="6">
        <v>34694.61510661366</v>
      </c>
      <c r="F46" s="6">
        <v>39613.52657004831</v>
      </c>
      <c r="G46" s="6">
        <v>25173.692560175055</v>
      </c>
      <c r="H46" s="6">
        <v>32835.82089552239</v>
      </c>
      <c r="I46" s="6">
        <v>35736.67711598746</v>
      </c>
      <c r="J46" s="6">
        <v>34638.55421686747</v>
      </c>
    </row>
    <row r="47" spans="1:10" s="9" customFormat="1" ht="12.75">
      <c r="A47" s="9" t="s">
        <v>32</v>
      </c>
      <c r="B47" s="6">
        <v>2857.0852567121997</v>
      </c>
      <c r="C47" s="6">
        <v>3326.125683060109</v>
      </c>
      <c r="D47" s="6">
        <v>4340.114893617021</v>
      </c>
      <c r="E47" s="6">
        <v>3539.228767618359</v>
      </c>
      <c r="F47" s="6">
        <v>5118.888888888889</v>
      </c>
      <c r="G47" s="6">
        <v>3518.8730853391685</v>
      </c>
      <c r="H47" s="6">
        <v>5080.126865671642</v>
      </c>
      <c r="I47" s="6">
        <v>4368.384012539185</v>
      </c>
      <c r="J47" s="6">
        <v>5051.990963855422</v>
      </c>
    </row>
    <row r="48" spans="1:10" s="9" customFormat="1" ht="12.75">
      <c r="A48" s="9" t="s">
        <v>33</v>
      </c>
      <c r="B48" s="6">
        <v>4567.852567121997</v>
      </c>
      <c r="C48" s="6">
        <v>4418.535519125683</v>
      </c>
      <c r="D48" s="6">
        <v>5031.604255319149</v>
      </c>
      <c r="E48" s="6">
        <v>4972.304300686665</v>
      </c>
      <c r="F48" s="6">
        <v>5922.347826086957</v>
      </c>
      <c r="G48" s="6">
        <v>5139.966083150985</v>
      </c>
      <c r="H48" s="6">
        <v>6119.335820895522</v>
      </c>
      <c r="I48" s="6">
        <v>5794.633228840125</v>
      </c>
      <c r="J48" s="6">
        <v>6102.8524096385545</v>
      </c>
    </row>
  </sheetData>
  <sheetProtection password="F4F5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zoomScale="85" zoomScaleNormal="85" zoomScalePageLayoutView="0" workbookViewId="0" topLeftCell="A1">
      <selection activeCell="H4" sqref="H4"/>
    </sheetView>
  </sheetViews>
  <sheetFormatPr defaultColWidth="9.140625" defaultRowHeight="12.75"/>
  <cols>
    <col min="1" max="1" width="41.421875" style="2" customWidth="1"/>
    <col min="2" max="10" width="15.7109375" style="2" customWidth="1"/>
    <col min="11" max="11" width="11.140625" style="2" customWidth="1"/>
    <col min="12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73</v>
      </c>
    </row>
    <row r="9" spans="1:10" s="5" customFormat="1" ht="38.25">
      <c r="A9" s="4"/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21</v>
      </c>
      <c r="J9" s="5" t="s">
        <v>23</v>
      </c>
    </row>
    <row r="10" s="3" customFormat="1" ht="12" customHeight="1"/>
    <row r="11" spans="1:10" s="6" customFormat="1" ht="12.75">
      <c r="A11" s="6" t="s">
        <v>72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23008755</v>
      </c>
      <c r="H11" s="6">
        <v>4400000</v>
      </c>
      <c r="I11" s="6">
        <v>22800000</v>
      </c>
      <c r="J11" s="6">
        <v>11500000</v>
      </c>
    </row>
    <row r="12" spans="1:10" s="6" customFormat="1" ht="12.75">
      <c r="A12" s="6" t="s">
        <v>1</v>
      </c>
      <c r="B12" s="6">
        <v>50544978</v>
      </c>
      <c r="C12" s="6">
        <v>4360743.2</v>
      </c>
      <c r="D12" s="6">
        <v>19722452.2</v>
      </c>
      <c r="E12" s="6">
        <v>95143488</v>
      </c>
      <c r="F12" s="6">
        <v>8126839.6</v>
      </c>
      <c r="G12" s="6">
        <v>22803470.89</v>
      </c>
      <c r="H12" s="6">
        <v>4360743.2</v>
      </c>
      <c r="I12" s="6">
        <v>22596578.4</v>
      </c>
      <c r="J12" s="6">
        <v>11397397</v>
      </c>
    </row>
    <row r="13" s="3" customFormat="1" ht="6" customHeight="1"/>
    <row r="14" spans="1:10" s="3" customFormat="1" ht="12.75">
      <c r="A14" s="3" t="s">
        <v>26</v>
      </c>
      <c r="B14" s="3">
        <v>9.9095</v>
      </c>
      <c r="C14" s="3">
        <v>9.9095</v>
      </c>
      <c r="D14" s="3">
        <v>9.9095</v>
      </c>
      <c r="E14" s="3">
        <v>9.9095</v>
      </c>
      <c r="F14" s="3">
        <v>9.9095</v>
      </c>
      <c r="G14" s="3">
        <v>9.9095</v>
      </c>
      <c r="H14" s="3">
        <v>11.3959</v>
      </c>
      <c r="I14" s="3">
        <v>9.9095</v>
      </c>
      <c r="J14" s="3">
        <v>9.9095</v>
      </c>
    </row>
    <row r="15" spans="1:10" s="6" customFormat="1" ht="12.75">
      <c r="A15" s="6" t="s">
        <v>2</v>
      </c>
      <c r="B15" s="6">
        <v>5008754.59491</v>
      </c>
      <c r="C15" s="6">
        <v>432127.847404</v>
      </c>
      <c r="D15" s="6">
        <v>1954396.4007589999</v>
      </c>
      <c r="E15" s="6">
        <v>9428243.943359999</v>
      </c>
      <c r="F15" s="6">
        <v>805329.1701619999</v>
      </c>
      <c r="G15" s="6">
        <v>2259709.94784455</v>
      </c>
      <c r="H15" s="6">
        <v>496945.93432879995</v>
      </c>
      <c r="I15" s="6">
        <v>2239207.9365479997</v>
      </c>
      <c r="J15" s="6">
        <v>1129425.055715</v>
      </c>
    </row>
    <row r="16" spans="1:10" s="6" customFormat="1" ht="12.75">
      <c r="A16" s="6" t="s">
        <v>3</v>
      </c>
      <c r="B16" s="6">
        <v>6344333</v>
      </c>
      <c r="C16" s="6">
        <v>604905</v>
      </c>
      <c r="D16" s="6">
        <v>4207238</v>
      </c>
      <c r="E16" s="6">
        <v>10568600</v>
      </c>
      <c r="F16" s="6">
        <v>1106073</v>
      </c>
      <c r="G16" s="6">
        <v>3404896</v>
      </c>
      <c r="H16" s="6">
        <v>690394</v>
      </c>
      <c r="I16" s="6">
        <v>2873323</v>
      </c>
      <c r="J16" s="6">
        <v>1702934</v>
      </c>
    </row>
    <row r="17" spans="1:10" s="7" customFormat="1" ht="12.75">
      <c r="A17" s="7" t="s">
        <v>8</v>
      </c>
      <c r="B17" s="7">
        <v>0.2666488005715516</v>
      </c>
      <c r="C17" s="7">
        <v>0.3998287859344301</v>
      </c>
      <c r="D17" s="7">
        <v>1.1527045375063614</v>
      </c>
      <c r="E17" s="7">
        <v>0.12095105551899897</v>
      </c>
      <c r="F17" s="7">
        <v>0.37344211656645016</v>
      </c>
      <c r="G17" s="7">
        <v>0.5067845336733587</v>
      </c>
      <c r="H17" s="7">
        <v>0.38927386725173774</v>
      </c>
      <c r="I17" s="7">
        <v>0.2831872168288054</v>
      </c>
      <c r="J17" s="7">
        <v>0.5077884020573027</v>
      </c>
    </row>
    <row r="18" spans="1:10" s="3" customFormat="1" ht="12.75">
      <c r="A18" s="3" t="s">
        <v>9</v>
      </c>
      <c r="B18" s="8" t="s">
        <v>53</v>
      </c>
      <c r="C18" s="8" t="s">
        <v>53</v>
      </c>
      <c r="D18" s="8" t="s">
        <v>53</v>
      </c>
      <c r="E18" s="8" t="s">
        <v>53</v>
      </c>
      <c r="F18" s="8" t="s">
        <v>53</v>
      </c>
      <c r="G18" s="8" t="s">
        <v>53</v>
      </c>
      <c r="H18" s="8" t="s">
        <v>53</v>
      </c>
      <c r="I18" s="8" t="s">
        <v>53</v>
      </c>
      <c r="J18" s="8" t="s">
        <v>53</v>
      </c>
    </row>
    <row r="19" s="3" customFormat="1" ht="6" customHeight="1"/>
    <row r="20" spans="1:10" s="3" customFormat="1" ht="12.75">
      <c r="A20" s="3" t="s">
        <v>27</v>
      </c>
      <c r="B20" s="3">
        <v>12.1885</v>
      </c>
      <c r="C20" s="3">
        <v>12.1885</v>
      </c>
      <c r="D20" s="3">
        <v>12.1885</v>
      </c>
      <c r="E20" s="3">
        <v>12.1885</v>
      </c>
      <c r="F20" s="3">
        <v>12.1885</v>
      </c>
      <c r="G20" s="3">
        <v>12.1885</v>
      </c>
      <c r="H20" s="3">
        <v>13.7676</v>
      </c>
      <c r="I20" s="3">
        <v>12.1885</v>
      </c>
      <c r="J20" s="3">
        <v>12.1885</v>
      </c>
    </row>
    <row r="21" spans="1:10" s="6" customFormat="1" ht="12.75">
      <c r="A21" s="6" t="s">
        <v>4</v>
      </c>
      <c r="B21" s="6">
        <v>6160674.64353</v>
      </c>
      <c r="C21" s="6">
        <v>531509.184932</v>
      </c>
      <c r="D21" s="6">
        <v>2403871.0863969997</v>
      </c>
      <c r="E21" s="6">
        <v>11596564.03488</v>
      </c>
      <c r="F21" s="6">
        <v>990539.8446459998</v>
      </c>
      <c r="G21" s="6">
        <v>2779401.04942765</v>
      </c>
      <c r="H21" s="6">
        <v>600369.6808032</v>
      </c>
      <c r="I21" s="6">
        <v>2754183.9582839995</v>
      </c>
      <c r="J21" s="6">
        <v>1389171.7333449998</v>
      </c>
    </row>
    <row r="22" spans="1:10" s="6" customFormat="1" ht="12.75">
      <c r="A22" s="6" t="s">
        <v>5</v>
      </c>
      <c r="B22" s="6">
        <v>9815560</v>
      </c>
      <c r="C22" s="6">
        <v>799475</v>
      </c>
      <c r="D22" s="6">
        <v>4857238</v>
      </c>
      <c r="E22" s="6">
        <v>14427567</v>
      </c>
      <c r="F22" s="6">
        <v>1268058</v>
      </c>
      <c r="G22" s="6">
        <v>4690971</v>
      </c>
      <c r="H22" s="6">
        <v>825909</v>
      </c>
      <c r="I22" s="6">
        <v>3783270</v>
      </c>
      <c r="J22" s="6">
        <v>2042572</v>
      </c>
    </row>
    <row r="23" spans="1:10" s="7" customFormat="1" ht="12.75">
      <c r="A23" s="7" t="s">
        <v>8</v>
      </c>
      <c r="B23" s="7">
        <v>0.593260570951981</v>
      </c>
      <c r="C23" s="7">
        <v>0.5041602716654519</v>
      </c>
      <c r="D23" s="7">
        <v>1.0205900505589036</v>
      </c>
      <c r="E23" s="7">
        <v>0.24412429031607516</v>
      </c>
      <c r="F23" s="7">
        <v>0.28016859377643705</v>
      </c>
      <c r="G23" s="7">
        <v>0.6877632686243648</v>
      </c>
      <c r="H23" s="7">
        <v>0.3756674036154923</v>
      </c>
      <c r="I23" s="7">
        <v>0.37364462842822416</v>
      </c>
      <c r="J23" s="7">
        <v>0.47035240566094116</v>
      </c>
    </row>
    <row r="24" spans="1:10" s="3" customFormat="1" ht="12.75">
      <c r="A24" s="3" t="s">
        <v>9</v>
      </c>
      <c r="B24" s="8" t="s">
        <v>53</v>
      </c>
      <c r="C24" s="8" t="s">
        <v>53</v>
      </c>
      <c r="D24" s="8" t="s">
        <v>53</v>
      </c>
      <c r="E24" s="8" t="s">
        <v>53</v>
      </c>
      <c r="F24" s="8" t="s">
        <v>53</v>
      </c>
      <c r="G24" s="8" t="s">
        <v>53</v>
      </c>
      <c r="H24" s="8" t="s">
        <v>53</v>
      </c>
      <c r="I24" s="8" t="s">
        <v>53</v>
      </c>
      <c r="J24" s="8" t="s">
        <v>53</v>
      </c>
    </row>
    <row r="25" s="3" customFormat="1" ht="6" customHeight="1"/>
    <row r="26" spans="1:10" s="6" customFormat="1" ht="12.75">
      <c r="A26" s="6" t="s">
        <v>6</v>
      </c>
      <c r="B26" s="6">
        <v>5054388</v>
      </c>
      <c r="C26" s="6">
        <v>436040</v>
      </c>
      <c r="D26" s="6">
        <v>1972320</v>
      </c>
      <c r="E26" s="6">
        <v>9514560</v>
      </c>
      <c r="F26" s="6">
        <v>834942</v>
      </c>
      <c r="G26" s="6">
        <v>2280123</v>
      </c>
      <c r="H26" s="6">
        <v>436040</v>
      </c>
      <c r="I26" s="6">
        <v>2259738</v>
      </c>
      <c r="J26" s="6">
        <v>1139788</v>
      </c>
    </row>
    <row r="27" spans="1:10" s="6" customFormat="1" ht="12.75">
      <c r="A27" s="6" t="s">
        <v>7</v>
      </c>
      <c r="B27" s="6">
        <v>5125288</v>
      </c>
      <c r="C27" s="6">
        <v>500271</v>
      </c>
      <c r="D27" s="6">
        <v>2012091</v>
      </c>
      <c r="E27" s="6">
        <v>9906121</v>
      </c>
      <c r="F27" s="6">
        <v>971474</v>
      </c>
      <c r="G27" s="6">
        <v>2280230</v>
      </c>
      <c r="H27" s="6">
        <v>462640</v>
      </c>
      <c r="I27" s="6">
        <v>2264160</v>
      </c>
      <c r="J27" s="6">
        <v>1118728</v>
      </c>
    </row>
    <row r="28" spans="1:10" s="7" customFormat="1" ht="12.75">
      <c r="A28" s="7" t="s">
        <v>8</v>
      </c>
      <c r="B28" s="7">
        <v>0.014027415386392971</v>
      </c>
      <c r="C28" s="7">
        <v>0.14730529309237686</v>
      </c>
      <c r="D28" s="7">
        <v>0.02016457775614505</v>
      </c>
      <c r="E28" s="7">
        <v>0.04115387364208119</v>
      </c>
      <c r="F28" s="7">
        <v>0.16352273571098352</v>
      </c>
      <c r="G28" s="7">
        <v>4.692729295744133E-05</v>
      </c>
      <c r="H28" s="7">
        <v>0.06100357765342629</v>
      </c>
      <c r="I28" s="7">
        <v>0.001956864025829543</v>
      </c>
      <c r="J28" s="7">
        <v>-0.018477120306583328</v>
      </c>
    </row>
    <row r="29" spans="1:10" s="3" customFormat="1" ht="12.75">
      <c r="A29" s="3" t="s">
        <v>9</v>
      </c>
      <c r="B29" s="8" t="s">
        <v>53</v>
      </c>
      <c r="C29" s="8" t="s">
        <v>53</v>
      </c>
      <c r="D29" s="8" t="s">
        <v>53</v>
      </c>
      <c r="E29" s="8" t="s">
        <v>53</v>
      </c>
      <c r="F29" s="8" t="s">
        <v>53</v>
      </c>
      <c r="G29" s="8" t="s">
        <v>53</v>
      </c>
      <c r="H29" s="8" t="s">
        <v>53</v>
      </c>
      <c r="I29" s="8" t="s">
        <v>53</v>
      </c>
      <c r="J29" s="8" t="s">
        <v>71</v>
      </c>
    </row>
    <row r="30" s="3" customFormat="1" ht="6" customHeight="1"/>
    <row r="31" spans="1:10" s="6" customFormat="1" ht="12.75">
      <c r="A31" s="6" t="s">
        <v>28</v>
      </c>
      <c r="B31" s="6">
        <v>4783203</v>
      </c>
      <c r="C31" s="6">
        <v>391056</v>
      </c>
      <c r="D31" s="6">
        <v>2383520</v>
      </c>
      <c r="E31" s="6">
        <v>6995952</v>
      </c>
      <c r="F31" s="6">
        <v>621542</v>
      </c>
      <c r="G31" s="6">
        <v>2341723</v>
      </c>
      <c r="H31" s="6">
        <v>400822</v>
      </c>
      <c r="I31" s="6">
        <v>1827838</v>
      </c>
      <c r="J31" s="6">
        <v>989247</v>
      </c>
    </row>
    <row r="32" spans="1:10" s="6" customFormat="1" ht="12.75">
      <c r="A32" s="6" t="s">
        <v>29</v>
      </c>
      <c r="B32" s="6">
        <v>4729449</v>
      </c>
      <c r="C32" s="6">
        <v>370456</v>
      </c>
      <c r="D32" s="6">
        <v>2376354</v>
      </c>
      <c r="E32" s="6">
        <v>6889549</v>
      </c>
      <c r="F32" s="6">
        <v>634620</v>
      </c>
      <c r="G32" s="6">
        <v>2341213</v>
      </c>
      <c r="H32" s="6">
        <v>397761</v>
      </c>
      <c r="I32" s="6">
        <v>1771768</v>
      </c>
      <c r="J32" s="6">
        <v>1007573</v>
      </c>
    </row>
    <row r="33" s="3" customFormat="1" ht="12.75">
      <c r="A33" s="3" t="s">
        <v>11</v>
      </c>
    </row>
    <row r="34" s="3" customFormat="1" ht="6" customHeight="1"/>
    <row r="35" s="3" customFormat="1" ht="12.75">
      <c r="A35" s="3" t="s">
        <v>10</v>
      </c>
    </row>
    <row r="36" s="3" customFormat="1" ht="6" customHeight="1"/>
    <row r="37" spans="1:10" s="7" customFormat="1" ht="12.75">
      <c r="A37" s="7" t="s">
        <v>12</v>
      </c>
      <c r="B37" s="7">
        <v>0.9887619237569469</v>
      </c>
      <c r="C37" s="7">
        <v>0.9473221226627389</v>
      </c>
      <c r="D37" s="7">
        <v>0.9969935221856749</v>
      </c>
      <c r="E37" s="7">
        <v>0.9847907761516945</v>
      </c>
      <c r="F37" s="7">
        <v>1.0210412168445575</v>
      </c>
      <c r="G37" s="7">
        <v>0.9997822116450152</v>
      </c>
      <c r="H37" s="7">
        <v>0.9923631936370758</v>
      </c>
      <c r="I37" s="7">
        <v>0.9693244149645647</v>
      </c>
      <c r="J37" s="7">
        <v>1.0185252014916395</v>
      </c>
    </row>
    <row r="38" spans="1:10" s="7" customFormat="1" ht="12.75">
      <c r="A38" s="7" t="s">
        <v>8</v>
      </c>
      <c r="B38" s="7">
        <v>0.09862435972994099</v>
      </c>
      <c r="C38" s="7">
        <v>0.052580136291932034</v>
      </c>
      <c r="D38" s="7">
        <v>0.10777058020630537</v>
      </c>
      <c r="E38" s="7">
        <v>0.0942119735018827</v>
      </c>
      <c r="F38" s="7">
        <v>0.13449024093839723</v>
      </c>
      <c r="G38" s="7">
        <v>0.11086912405001681</v>
      </c>
      <c r="H38" s="7">
        <v>0.10262577070786194</v>
      </c>
      <c r="I38" s="7">
        <v>0.07702712773840514</v>
      </c>
      <c r="J38" s="7">
        <v>0.13169466832404386</v>
      </c>
    </row>
    <row r="39" spans="1:10" s="3" customFormat="1" ht="12.75">
      <c r="A39" s="3" t="s">
        <v>9</v>
      </c>
      <c r="B39" s="8" t="s">
        <v>53</v>
      </c>
      <c r="C39" s="8" t="s">
        <v>53</v>
      </c>
      <c r="D39" s="8" t="s">
        <v>53</v>
      </c>
      <c r="E39" s="8" t="s">
        <v>53</v>
      </c>
      <c r="F39" s="8" t="s">
        <v>53</v>
      </c>
      <c r="G39" s="8" t="s">
        <v>53</v>
      </c>
      <c r="H39" s="8" t="s">
        <v>53</v>
      </c>
      <c r="I39" s="8" t="s">
        <v>53</v>
      </c>
      <c r="J39" s="8" t="s">
        <v>53</v>
      </c>
    </row>
    <row r="40" s="3" customFormat="1" ht="6" customHeight="1"/>
    <row r="41" spans="1:10" s="7" customFormat="1" ht="12.75">
      <c r="A41" s="7" t="s">
        <v>13</v>
      </c>
      <c r="B41" s="7">
        <v>1.5353672361084392</v>
      </c>
      <c r="C41" s="7">
        <v>1.393977791926193</v>
      </c>
      <c r="D41" s="7">
        <v>1.9771060215726932</v>
      </c>
      <c r="E41" s="7">
        <v>1.1882052268719772</v>
      </c>
      <c r="F41" s="7">
        <v>1.2813618824728876</v>
      </c>
      <c r="G41" s="7">
        <v>1.6846888652374337</v>
      </c>
      <c r="H41" s="7">
        <v>1.3250535885418413</v>
      </c>
      <c r="I41" s="7">
        <v>1.2866010599407485</v>
      </c>
      <c r="J41" s="7">
        <v>1.4506097062223622</v>
      </c>
    </row>
    <row r="42" spans="1:10" s="7" customFormat="1" ht="12.75">
      <c r="A42" s="7" t="s">
        <v>8</v>
      </c>
      <c r="B42" s="7">
        <v>0.6161760380088834</v>
      </c>
      <c r="C42" s="7">
        <v>0.46734504413283484</v>
      </c>
      <c r="D42" s="7">
        <v>1.0811642332344138</v>
      </c>
      <c r="E42" s="7">
        <v>0.25074234407576546</v>
      </c>
      <c r="F42" s="7">
        <v>0.348801981550408</v>
      </c>
      <c r="G42" s="7">
        <v>0.7733567002499302</v>
      </c>
      <c r="H42" s="7">
        <v>0.3947932510966752</v>
      </c>
      <c r="I42" s="7">
        <v>0.35431690520078796</v>
      </c>
      <c r="J42" s="7">
        <v>0.5269575854972235</v>
      </c>
    </row>
    <row r="43" spans="1:10" s="3" customFormat="1" ht="12.75">
      <c r="A43" s="3" t="s">
        <v>9</v>
      </c>
      <c r="B43" s="8" t="s">
        <v>53</v>
      </c>
      <c r="C43" s="8" t="s">
        <v>53</v>
      </c>
      <c r="D43" s="8" t="s">
        <v>53</v>
      </c>
      <c r="E43" s="8" t="s">
        <v>53</v>
      </c>
      <c r="F43" s="8" t="s">
        <v>53</v>
      </c>
      <c r="G43" s="8" t="s">
        <v>53</v>
      </c>
      <c r="H43" s="8" t="s">
        <v>53</v>
      </c>
      <c r="I43" s="8" t="s">
        <v>53</v>
      </c>
      <c r="J43" s="8" t="s">
        <v>53</v>
      </c>
    </row>
    <row r="45" spans="1:10" s="9" customFormat="1" ht="12.75">
      <c r="A45" s="9" t="s">
        <v>30</v>
      </c>
      <c r="B45" s="12">
        <v>2124</v>
      </c>
      <c r="C45" s="12">
        <v>183</v>
      </c>
      <c r="D45" s="12">
        <v>940</v>
      </c>
      <c r="E45" s="12">
        <v>2767</v>
      </c>
      <c r="F45" s="12">
        <v>207</v>
      </c>
      <c r="G45" s="12">
        <v>914</v>
      </c>
      <c r="H45" s="12">
        <v>134</v>
      </c>
      <c r="I45" s="12">
        <v>638</v>
      </c>
      <c r="J45" s="12">
        <v>332</v>
      </c>
    </row>
    <row r="46" spans="1:10" s="9" customFormat="1" ht="12.75">
      <c r="A46" s="9" t="s">
        <v>31</v>
      </c>
      <c r="B46" s="6">
        <v>24011.29943502825</v>
      </c>
      <c r="C46" s="6">
        <v>24043.715846994535</v>
      </c>
      <c r="D46" s="6">
        <v>21170.212765957447</v>
      </c>
      <c r="E46" s="6">
        <v>34694.61510661366</v>
      </c>
      <c r="F46" s="6">
        <v>39613.52657004831</v>
      </c>
      <c r="G46" s="6">
        <v>25173.692560175055</v>
      </c>
      <c r="H46" s="6">
        <v>32835.82089552239</v>
      </c>
      <c r="I46" s="6">
        <v>35736.67711598746</v>
      </c>
      <c r="J46" s="6">
        <v>34638.55421686747</v>
      </c>
    </row>
    <row r="47" spans="1:10" s="9" customFormat="1" ht="12.75">
      <c r="A47" s="9" t="s">
        <v>32</v>
      </c>
      <c r="B47" s="6">
        <v>2986.9741054613937</v>
      </c>
      <c r="C47" s="6">
        <v>3305.4918032786886</v>
      </c>
      <c r="D47" s="6">
        <v>4475.7851063829785</v>
      </c>
      <c r="E47" s="6">
        <v>3819.51572099747</v>
      </c>
      <c r="F47" s="6">
        <v>5343.347826086957</v>
      </c>
      <c r="G47" s="6">
        <v>3725.269146608315</v>
      </c>
      <c r="H47" s="6">
        <v>5152.194029850746</v>
      </c>
      <c r="I47" s="6">
        <v>4503.641065830721</v>
      </c>
      <c r="J47" s="6">
        <v>5129.319277108434</v>
      </c>
    </row>
    <row r="48" spans="1:10" s="9" customFormat="1" ht="12.75">
      <c r="A48" s="9" t="s">
        <v>33</v>
      </c>
      <c r="B48" s="6">
        <v>4621.2617702448215</v>
      </c>
      <c r="C48" s="6">
        <v>4368.715846994535</v>
      </c>
      <c r="D48" s="6">
        <v>5167.2744680851065</v>
      </c>
      <c r="E48" s="6">
        <v>5214.155041561257</v>
      </c>
      <c r="F48" s="6">
        <v>6125.884057971014</v>
      </c>
      <c r="G48" s="6">
        <v>5132.353391684902</v>
      </c>
      <c r="H48" s="6">
        <v>6163.5</v>
      </c>
      <c r="I48" s="6">
        <v>5929.8902821316615</v>
      </c>
      <c r="J48" s="6">
        <v>6152.325301204819</v>
      </c>
    </row>
  </sheetData>
  <sheetProtection password="F4F5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="85" zoomScaleNormal="85" zoomScalePageLayoutView="0" workbookViewId="0" topLeftCell="A1">
      <selection activeCell="F56" sqref="F56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2" width="11.140625" style="2" bestFit="1" customWidth="1"/>
    <col min="13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70</v>
      </c>
    </row>
    <row r="9" spans="1:11" s="5" customFormat="1" ht="38.25">
      <c r="A9" s="4"/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23008755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9.8603</v>
      </c>
      <c r="C13" s="3">
        <v>9.8603</v>
      </c>
      <c r="D13" s="3">
        <v>9.8603</v>
      </c>
      <c r="E13" s="3">
        <v>9.8603</v>
      </c>
      <c r="F13" s="3">
        <v>9.8603</v>
      </c>
      <c r="G13" s="3">
        <v>9.8603</v>
      </c>
      <c r="H13" s="3">
        <v>11.3393</v>
      </c>
      <c r="I13" s="3">
        <v>9.8603</v>
      </c>
      <c r="J13" s="3">
        <v>9.8603</v>
      </c>
      <c r="K13" s="3">
        <v>9.8603</v>
      </c>
    </row>
    <row r="14" spans="1:11" s="6" customFormat="1" ht="12.75">
      <c r="A14" s="6" t="s">
        <v>2</v>
      </c>
      <c r="B14" s="6">
        <v>5028753</v>
      </c>
      <c r="C14" s="6">
        <v>433853.2</v>
      </c>
      <c r="D14" s="6">
        <v>1962199.7000000002</v>
      </c>
      <c r="E14" s="6">
        <v>9465888</v>
      </c>
      <c r="F14" s="6">
        <v>808544.6000000001</v>
      </c>
      <c r="G14" s="6">
        <v>2268732.269265</v>
      </c>
      <c r="H14" s="6">
        <v>498929.2</v>
      </c>
      <c r="I14" s="6">
        <v>1488905.3</v>
      </c>
      <c r="J14" s="6">
        <v>2248148.4</v>
      </c>
      <c r="K14" s="6">
        <v>1133934.5</v>
      </c>
    </row>
    <row r="15" spans="1:11" s="6" customFormat="1" ht="12.75">
      <c r="A15" s="6" t="s">
        <v>3</v>
      </c>
      <c r="B15" s="6">
        <v>6449046</v>
      </c>
      <c r="C15" s="6">
        <v>619383</v>
      </c>
      <c r="D15" s="6">
        <v>3739683</v>
      </c>
      <c r="E15" s="6">
        <v>10691310</v>
      </c>
      <c r="F15" s="6">
        <v>1094230</v>
      </c>
      <c r="G15" s="6">
        <v>3475744</v>
      </c>
      <c r="H15" s="6">
        <v>692273</v>
      </c>
      <c r="I15" s="6">
        <v>2188147</v>
      </c>
      <c r="J15" s="6">
        <v>3275386</v>
      </c>
      <c r="K15" s="6">
        <v>1710448</v>
      </c>
    </row>
    <row r="16" spans="1:11" s="7" customFormat="1" ht="12.75">
      <c r="A16" s="7" t="s">
        <v>8</v>
      </c>
      <c r="B16" s="7">
        <v>0.2824344325521655</v>
      </c>
      <c r="C16" s="7">
        <v>0.4276326646893465</v>
      </c>
      <c r="D16" s="7">
        <v>0.9058625888078566</v>
      </c>
      <c r="E16" s="7">
        <v>0.12945663417948744</v>
      </c>
      <c r="F16" s="7">
        <v>0.3533328897379314</v>
      </c>
      <c r="G16" s="7">
        <v>0.5320203477010689</v>
      </c>
      <c r="H16" s="7">
        <v>0.38751750749404923</v>
      </c>
      <c r="I16" s="7">
        <v>0.46963477126449876</v>
      </c>
      <c r="J16" s="7">
        <v>0.45692606413348874</v>
      </c>
      <c r="K16" s="7">
        <v>0.5084186961416202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12.128</v>
      </c>
      <c r="C19" s="3">
        <v>12.128</v>
      </c>
      <c r="D19" s="3">
        <v>12.128</v>
      </c>
      <c r="E19" s="3">
        <v>12.128</v>
      </c>
      <c r="F19" s="3">
        <v>12.128</v>
      </c>
      <c r="G19" s="3">
        <v>12.128</v>
      </c>
      <c r="H19" s="3">
        <v>13.6992</v>
      </c>
      <c r="I19" s="3">
        <v>12.128</v>
      </c>
      <c r="J19" s="3">
        <v>12.128</v>
      </c>
      <c r="K19" s="3">
        <v>12.128</v>
      </c>
    </row>
    <row r="20" spans="1:11" s="6" customFormat="1" ht="12.75">
      <c r="A20" s="6" t="s">
        <v>4</v>
      </c>
      <c r="B20" s="6">
        <v>6185280</v>
      </c>
      <c r="C20" s="6">
        <v>533632</v>
      </c>
      <c r="D20" s="6">
        <v>2413472</v>
      </c>
      <c r="E20" s="6">
        <v>11642880</v>
      </c>
      <c r="F20" s="6">
        <v>994496</v>
      </c>
      <c r="G20" s="6">
        <v>2790501.8064</v>
      </c>
      <c r="H20" s="6">
        <v>602764.7999999999</v>
      </c>
      <c r="I20" s="6">
        <v>1831328</v>
      </c>
      <c r="J20" s="6">
        <v>2765184</v>
      </c>
      <c r="K20" s="6">
        <v>1394720</v>
      </c>
    </row>
    <row r="21" spans="1:11" s="6" customFormat="1" ht="12.75">
      <c r="A21" s="6" t="s">
        <v>5</v>
      </c>
      <c r="B21" s="6">
        <v>9855294</v>
      </c>
      <c r="C21" s="6">
        <v>810239</v>
      </c>
      <c r="D21" s="6">
        <v>4854656</v>
      </c>
      <c r="E21" s="6">
        <v>14473891</v>
      </c>
      <c r="F21" s="6">
        <v>1253215</v>
      </c>
      <c r="G21" s="6">
        <v>4740991</v>
      </c>
      <c r="H21" s="6">
        <v>825186</v>
      </c>
      <c r="I21" s="6">
        <v>2914274</v>
      </c>
      <c r="J21" s="6">
        <v>3785626</v>
      </c>
      <c r="K21" s="6">
        <v>2043661</v>
      </c>
    </row>
    <row r="22" spans="1:11" s="7" customFormat="1" ht="12.75">
      <c r="A22" s="7" t="s">
        <v>8</v>
      </c>
      <c r="B22" s="7">
        <v>0.5933464612758031</v>
      </c>
      <c r="C22" s="7">
        <v>0.5183478502038859</v>
      </c>
      <c r="D22" s="7">
        <v>1.0114822131767014</v>
      </c>
      <c r="E22" s="7">
        <v>0.24315384166116974</v>
      </c>
      <c r="F22" s="7">
        <v>0.26015087039063</v>
      </c>
      <c r="G22" s="7">
        <v>0.6989743526152049</v>
      </c>
      <c r="H22" s="7">
        <v>0.3690016404408487</v>
      </c>
      <c r="I22" s="7">
        <v>0.5913446417026332</v>
      </c>
      <c r="J22" s="7">
        <v>0.36903222353376847</v>
      </c>
      <c r="K22" s="7">
        <v>0.4652840713548239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5054388</v>
      </c>
      <c r="C25" s="6">
        <v>436040</v>
      </c>
      <c r="D25" s="6">
        <v>1972320</v>
      </c>
      <c r="E25" s="6">
        <v>9514560</v>
      </c>
      <c r="F25" s="6">
        <v>834942</v>
      </c>
      <c r="G25" s="6">
        <v>2280123</v>
      </c>
      <c r="H25" s="6">
        <v>436040</v>
      </c>
      <c r="I25" s="6">
        <v>1543286</v>
      </c>
      <c r="J25" s="6">
        <v>2259738</v>
      </c>
      <c r="K25" s="6">
        <v>1139788</v>
      </c>
    </row>
    <row r="26" spans="1:11" s="6" customFormat="1" ht="12.75">
      <c r="A26" s="6" t="s">
        <v>7</v>
      </c>
      <c r="B26" s="6">
        <v>5205417</v>
      </c>
      <c r="C26" s="6">
        <v>511073</v>
      </c>
      <c r="D26" s="6">
        <v>2098078</v>
      </c>
      <c r="E26" s="6">
        <v>10259421</v>
      </c>
      <c r="F26" s="6">
        <v>996472</v>
      </c>
      <c r="G26" s="6">
        <v>2280130</v>
      </c>
      <c r="H26" s="6">
        <v>439289</v>
      </c>
      <c r="I26" s="6">
        <v>1616808</v>
      </c>
      <c r="J26" s="6">
        <v>2330644</v>
      </c>
      <c r="K26" s="6">
        <v>1147174</v>
      </c>
    </row>
    <row r="27" spans="1:11" s="7" customFormat="1" ht="12.75">
      <c r="A27" s="7" t="s">
        <v>8</v>
      </c>
      <c r="B27" s="7">
        <v>0.029880768947694557</v>
      </c>
      <c r="C27" s="7">
        <v>0.17207824970186222</v>
      </c>
      <c r="D27" s="7">
        <v>0.06376145858684189</v>
      </c>
      <c r="E27" s="7">
        <v>0.07828643678740793</v>
      </c>
      <c r="F27" s="7">
        <v>0.19346253991295204</v>
      </c>
      <c r="G27" s="7">
        <v>3.0700098196456945E-06</v>
      </c>
      <c r="H27" s="7">
        <v>0.00745115127052564</v>
      </c>
      <c r="I27" s="7">
        <v>0.047639906018715907</v>
      </c>
      <c r="J27" s="7">
        <v>0.03137797390670954</v>
      </c>
      <c r="K27" s="7">
        <v>0.006480152449402871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4796650</v>
      </c>
      <c r="C30" s="6">
        <v>396438</v>
      </c>
      <c r="D30" s="6">
        <v>2384879</v>
      </c>
      <c r="E30" s="6">
        <v>7002276</v>
      </c>
      <c r="F30" s="6">
        <v>610933</v>
      </c>
      <c r="G30" s="6">
        <v>2363180</v>
      </c>
      <c r="H30" s="6">
        <v>400099</v>
      </c>
      <c r="I30" s="6">
        <v>1408142</v>
      </c>
      <c r="J30" s="6">
        <v>1829016</v>
      </c>
      <c r="K30" s="6">
        <v>990361</v>
      </c>
    </row>
    <row r="31" spans="1:11" s="6" customFormat="1" ht="12.75">
      <c r="A31" s="6" t="s">
        <v>29</v>
      </c>
      <c r="B31" s="6">
        <v>4923743</v>
      </c>
      <c r="C31" s="6">
        <v>423501</v>
      </c>
      <c r="D31" s="6">
        <v>2377167</v>
      </c>
      <c r="E31" s="6">
        <v>6903067</v>
      </c>
      <c r="F31" s="6">
        <v>594014</v>
      </c>
      <c r="G31" s="6">
        <v>2386752</v>
      </c>
      <c r="H31" s="6">
        <v>409716</v>
      </c>
      <c r="I31" s="6">
        <v>1488098</v>
      </c>
      <c r="J31" s="6">
        <v>1845909</v>
      </c>
      <c r="K31" s="6">
        <v>996085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1.026496200473247</v>
      </c>
      <c r="C36" s="7">
        <v>1.0682654034174321</v>
      </c>
      <c r="D36" s="7">
        <v>0.996766292964968</v>
      </c>
      <c r="E36" s="7">
        <v>0.9858318923732797</v>
      </c>
      <c r="F36" s="7">
        <v>0.9723062921793388</v>
      </c>
      <c r="G36" s="7">
        <v>1.0099746951142106</v>
      </c>
      <c r="H36" s="7">
        <v>1.0240365509536389</v>
      </c>
      <c r="I36" s="7">
        <v>1.0567812053045786</v>
      </c>
      <c r="J36" s="7">
        <v>1.0092361138448214</v>
      </c>
      <c r="K36" s="7">
        <v>1.00577971063077</v>
      </c>
    </row>
    <row r="37" spans="1:11" s="7" customFormat="1" ht="12.75">
      <c r="A37" s="7" t="s">
        <v>8</v>
      </c>
      <c r="B37" s="7">
        <v>0.1405513338591633</v>
      </c>
      <c r="C37" s="7">
        <v>0.1869615593527023</v>
      </c>
      <c r="D37" s="7">
        <v>0.1075181032944088</v>
      </c>
      <c r="E37" s="7">
        <v>0.09536876930364402</v>
      </c>
      <c r="F37" s="7">
        <v>0.08034032464370977</v>
      </c>
      <c r="G37" s="7">
        <v>0.12219410568245626</v>
      </c>
      <c r="H37" s="7">
        <v>0.13781838994848772</v>
      </c>
      <c r="I37" s="7">
        <v>0.17420133922730963</v>
      </c>
      <c r="J37" s="7">
        <v>0.1213734598275793</v>
      </c>
      <c r="K37" s="7">
        <v>0.11753301181196663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1.5920841093693414</v>
      </c>
      <c r="C40" s="7">
        <v>1.5872398956584313</v>
      </c>
      <c r="D40" s="7">
        <v>1.9699147120828417</v>
      </c>
      <c r="E40" s="7">
        <v>1.1858005922933157</v>
      </c>
      <c r="F40" s="7">
        <v>1.1946030954372868</v>
      </c>
      <c r="G40" s="7">
        <v>1.710625662041141</v>
      </c>
      <c r="H40" s="7">
        <v>1.3594556284640378</v>
      </c>
      <c r="I40" s="7">
        <v>1.6251572629261388</v>
      </c>
      <c r="J40" s="7">
        <v>1.3351075371476184</v>
      </c>
      <c r="K40" s="7">
        <v>1.428365550074567</v>
      </c>
    </row>
    <row r="41" spans="1:11" s="7" customFormat="1" ht="12.75">
      <c r="A41" s="7" t="s">
        <v>8</v>
      </c>
      <c r="B41" s="7">
        <v>0.6758780098624648</v>
      </c>
      <c r="C41" s="7">
        <v>0.6707788375351909</v>
      </c>
      <c r="D41" s="7">
        <v>1.0735944337714125</v>
      </c>
      <c r="E41" s="7">
        <v>0.24821114978243752</v>
      </c>
      <c r="F41" s="7">
        <v>0.2574769425655652</v>
      </c>
      <c r="G41" s="7">
        <v>0.800658591622254</v>
      </c>
      <c r="H41" s="7">
        <v>0.43100592469898724</v>
      </c>
      <c r="I41" s="7">
        <v>0.7106918557117252</v>
      </c>
      <c r="J41" s="7">
        <v>0.40537635489223</v>
      </c>
      <c r="K41" s="7">
        <v>0.5035426842890178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2124</v>
      </c>
      <c r="C44" s="9">
        <v>183</v>
      </c>
      <c r="D44" s="9">
        <v>940</v>
      </c>
      <c r="E44" s="9">
        <v>2765</v>
      </c>
      <c r="F44" s="9">
        <v>207</v>
      </c>
      <c r="G44" s="9">
        <v>914</v>
      </c>
      <c r="H44" s="9">
        <v>134</v>
      </c>
      <c r="I44" s="9">
        <v>517</v>
      </c>
      <c r="J44" s="9">
        <v>638</v>
      </c>
      <c r="K44" s="9">
        <v>332</v>
      </c>
    </row>
    <row r="45" spans="1:11" s="9" customFormat="1" ht="12.75">
      <c r="A45" s="9" t="s">
        <v>31</v>
      </c>
      <c r="B45" s="6">
        <v>24011.29943502825</v>
      </c>
      <c r="C45" s="6">
        <v>24043.715846994535</v>
      </c>
      <c r="D45" s="6">
        <v>21170.212765957447</v>
      </c>
      <c r="E45" s="6">
        <v>34719.71066907776</v>
      </c>
      <c r="F45" s="6">
        <v>39613.52657004831</v>
      </c>
      <c r="G45" s="6">
        <v>25173.692560175055</v>
      </c>
      <c r="H45" s="6">
        <v>32835.82089552239</v>
      </c>
      <c r="I45" s="6">
        <v>29206.96324951644</v>
      </c>
      <c r="J45" s="6">
        <v>35736.67711598746</v>
      </c>
      <c r="K45" s="6">
        <v>34638.55421686747</v>
      </c>
    </row>
    <row r="46" spans="1:11" s="9" customFormat="1" ht="12.75">
      <c r="A46" s="9" t="s">
        <v>32</v>
      </c>
      <c r="B46" s="6">
        <v>3036.274011299435</v>
      </c>
      <c r="C46" s="6">
        <v>3384.6065573770493</v>
      </c>
      <c r="D46" s="6">
        <v>3978.386170212766</v>
      </c>
      <c r="E46" s="6">
        <v>3866.6582278481014</v>
      </c>
      <c r="F46" s="6">
        <v>5286.135265700483</v>
      </c>
      <c r="G46" s="6">
        <v>3802.7833698030636</v>
      </c>
      <c r="H46" s="6">
        <v>5166.2164179104475</v>
      </c>
      <c r="I46" s="6">
        <v>4232.392649903288</v>
      </c>
      <c r="J46" s="6">
        <v>5133.833855799373</v>
      </c>
      <c r="K46" s="6">
        <v>5151.951807228916</v>
      </c>
    </row>
    <row r="47" spans="1:11" s="9" customFormat="1" ht="12.75">
      <c r="A47" s="9" t="s">
        <v>33</v>
      </c>
      <c r="B47" s="6">
        <v>4639.968926553673</v>
      </c>
      <c r="C47" s="6">
        <v>4427.535519125683</v>
      </c>
      <c r="D47" s="6">
        <v>5164.527659574468</v>
      </c>
      <c r="E47" s="6">
        <v>5234.680289330922</v>
      </c>
      <c r="F47" s="6">
        <v>6054.178743961353</v>
      </c>
      <c r="G47" s="6">
        <v>5187.079868708972</v>
      </c>
      <c r="H47" s="6">
        <v>6158.104477611941</v>
      </c>
      <c r="I47" s="6">
        <v>5636.893617021276</v>
      </c>
      <c r="J47" s="6">
        <v>5933.583072100313</v>
      </c>
      <c r="K47" s="6">
        <v>6155.605421686747</v>
      </c>
    </row>
  </sheetData>
  <sheetProtection password="F4F5" sheet="1" objects="1" scenarios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1" width="41.421875" style="2" customWidth="1"/>
    <col min="2" max="11" width="15.7109375" style="2" customWidth="1"/>
    <col min="12" max="12" width="11.140625" style="2" bestFit="1" customWidth="1"/>
    <col min="13" max="16384" width="9.140625" style="2" customWidth="1"/>
  </cols>
  <sheetData>
    <row r="1" ht="12.75"/>
    <row r="2" ht="12.75">
      <c r="D2" s="3"/>
    </row>
    <row r="3" ht="12.75">
      <c r="D3" s="3"/>
    </row>
    <row r="4" spans="1:4" ht="14.25">
      <c r="A4" s="14"/>
      <c r="B4" s="14"/>
      <c r="C4" s="14"/>
      <c r="D4" s="3"/>
    </row>
    <row r="5" spans="1:3" ht="14.25">
      <c r="A5" s="1"/>
      <c r="B5" s="1"/>
      <c r="C5" s="1"/>
    </row>
    <row r="7" s="3" customFormat="1" ht="12.75"/>
    <row r="8" s="3" customFormat="1" ht="12.75">
      <c r="A8" s="3" t="s">
        <v>69</v>
      </c>
    </row>
    <row r="9" spans="1:11" s="5" customFormat="1" ht="38.25">
      <c r="A9" s="4" t="s">
        <v>0</v>
      </c>
      <c r="B9" s="5" t="s">
        <v>14</v>
      </c>
      <c r="C9" s="5" t="s">
        <v>15</v>
      </c>
      <c r="D9" s="5" t="s">
        <v>24</v>
      </c>
      <c r="E9" s="5" t="s">
        <v>17</v>
      </c>
      <c r="F9" s="5" t="s">
        <v>18</v>
      </c>
      <c r="G9" s="5" t="s">
        <v>34</v>
      </c>
      <c r="H9" s="5" t="s">
        <v>19</v>
      </c>
      <c r="I9" s="5" t="s">
        <v>20</v>
      </c>
      <c r="J9" s="5" t="s">
        <v>21</v>
      </c>
      <c r="K9" s="5" t="s">
        <v>23</v>
      </c>
    </row>
    <row r="10" s="3" customFormat="1" ht="12" customHeight="1"/>
    <row r="11" spans="1:11" s="6" customFormat="1" ht="12.75">
      <c r="A11" s="6" t="s">
        <v>1</v>
      </c>
      <c r="B11" s="6">
        <v>51000000</v>
      </c>
      <c r="C11" s="6">
        <v>4400000</v>
      </c>
      <c r="D11" s="6">
        <v>19900000</v>
      </c>
      <c r="E11" s="6">
        <v>96000000</v>
      </c>
      <c r="F11" s="6">
        <v>8200000</v>
      </c>
      <c r="G11" s="6">
        <v>23008755</v>
      </c>
      <c r="H11" s="6">
        <v>4400000</v>
      </c>
      <c r="I11" s="6">
        <v>15100000</v>
      </c>
      <c r="J11" s="6">
        <v>22800000</v>
      </c>
      <c r="K11" s="6">
        <v>11500000</v>
      </c>
    </row>
    <row r="12" s="3" customFormat="1" ht="6" customHeight="1"/>
    <row r="13" spans="1:11" s="3" customFormat="1" ht="12.75">
      <c r="A13" s="3" t="s">
        <v>26</v>
      </c>
      <c r="B13" s="3">
        <v>9.8114</v>
      </c>
      <c r="C13" s="3">
        <v>9.8114</v>
      </c>
      <c r="D13" s="3">
        <v>9.8114</v>
      </c>
      <c r="E13" s="3">
        <v>9.8114</v>
      </c>
      <c r="F13" s="3">
        <v>9.8114</v>
      </c>
      <c r="G13" s="3">
        <v>9.8114</v>
      </c>
      <c r="H13" s="3">
        <v>11.2831</v>
      </c>
      <c r="I13" s="3">
        <v>9.8114</v>
      </c>
      <c r="J13" s="3">
        <v>9.8114</v>
      </c>
      <c r="K13" s="3">
        <v>9.8114</v>
      </c>
    </row>
    <row r="14" spans="1:11" s="6" customFormat="1" ht="12.75">
      <c r="A14" s="6" t="s">
        <v>2</v>
      </c>
      <c r="B14" s="6">
        <v>5003814</v>
      </c>
      <c r="C14" s="6">
        <v>431701.60000000003</v>
      </c>
      <c r="D14" s="6">
        <v>1952468.6</v>
      </c>
      <c r="E14" s="6">
        <v>9418944</v>
      </c>
      <c r="F14" s="6">
        <v>804534.8</v>
      </c>
      <c r="G14" s="6">
        <v>2257480.98807</v>
      </c>
      <c r="H14" s="6">
        <v>496456.39999999997</v>
      </c>
      <c r="I14" s="6">
        <v>1481521.4000000001</v>
      </c>
      <c r="J14" s="6">
        <v>2236999.2</v>
      </c>
      <c r="K14" s="6">
        <v>1128311</v>
      </c>
    </row>
    <row r="15" spans="1:11" s="6" customFormat="1" ht="12.75">
      <c r="A15" s="6" t="s">
        <v>3</v>
      </c>
      <c r="B15" s="6">
        <v>6596324</v>
      </c>
      <c r="C15" s="6">
        <v>624559</v>
      </c>
      <c r="D15" s="6">
        <v>3738777</v>
      </c>
      <c r="E15" s="6">
        <v>12317494</v>
      </c>
      <c r="F15" s="6">
        <v>1125774</v>
      </c>
      <c r="G15" s="6">
        <v>3468434</v>
      </c>
      <c r="H15" s="6">
        <v>702729</v>
      </c>
      <c r="I15" s="6">
        <v>2207534</v>
      </c>
      <c r="J15" s="6">
        <v>3320437</v>
      </c>
      <c r="K15" s="6">
        <v>1736560</v>
      </c>
    </row>
    <row r="16" spans="1:11" s="7" customFormat="1" ht="12.75">
      <c r="A16" s="7" t="s">
        <v>8</v>
      </c>
      <c r="B16" s="7">
        <v>0.31825923185793875</v>
      </c>
      <c r="C16" s="7">
        <v>0.4467377466286897</v>
      </c>
      <c r="D16" s="7">
        <v>0.9148973765826502</v>
      </c>
      <c r="E16" s="7">
        <v>0.3077361963294399</v>
      </c>
      <c r="F16" s="7">
        <v>0.3992856492969601</v>
      </c>
      <c r="G16" s="7">
        <v>0.5364178118573155</v>
      </c>
      <c r="H16" s="7">
        <v>0.41548985973390623</v>
      </c>
      <c r="I16" s="7">
        <v>0.4900453007293717</v>
      </c>
      <c r="J16" s="7">
        <v>0.4843264137063615</v>
      </c>
      <c r="K16" s="7">
        <v>0.5390792077716161</v>
      </c>
    </row>
    <row r="17" spans="1:11" s="3" customFormat="1" ht="12.75">
      <c r="A17" s="3" t="s">
        <v>9</v>
      </c>
      <c r="B17" s="8" t="s">
        <v>53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 t="s">
        <v>53</v>
      </c>
      <c r="J17" s="8" t="s">
        <v>53</v>
      </c>
      <c r="K17" s="8" t="s">
        <v>53</v>
      </c>
    </row>
    <row r="18" s="3" customFormat="1" ht="6" customHeight="1"/>
    <row r="19" spans="1:11" s="3" customFormat="1" ht="12.75">
      <c r="A19" s="3" t="s">
        <v>27</v>
      </c>
      <c r="B19" s="3">
        <v>12.0678</v>
      </c>
      <c r="C19" s="3">
        <v>12.0678</v>
      </c>
      <c r="D19" s="3">
        <v>12.0678</v>
      </c>
      <c r="E19" s="3">
        <v>12.0678</v>
      </c>
      <c r="F19" s="3">
        <v>12.0678</v>
      </c>
      <c r="G19" s="3">
        <v>12.0678</v>
      </c>
      <c r="H19" s="3">
        <v>13.6313</v>
      </c>
      <c r="I19" s="3">
        <v>12.0678</v>
      </c>
      <c r="J19" s="3">
        <v>12.0678</v>
      </c>
      <c r="K19" s="3">
        <v>12.0678</v>
      </c>
    </row>
    <row r="20" spans="1:11" s="6" customFormat="1" ht="12.75">
      <c r="A20" s="6" t="s">
        <v>4</v>
      </c>
      <c r="B20" s="6">
        <v>6154578</v>
      </c>
      <c r="C20" s="6">
        <v>530983.2</v>
      </c>
      <c r="D20" s="6">
        <v>2401492.2</v>
      </c>
      <c r="E20" s="6">
        <v>11585088</v>
      </c>
      <c r="F20" s="6">
        <v>989559.6</v>
      </c>
      <c r="G20" s="6">
        <v>2776650.53589</v>
      </c>
      <c r="H20" s="6">
        <v>599777.2</v>
      </c>
      <c r="I20" s="6">
        <v>1822237.8</v>
      </c>
      <c r="J20" s="6">
        <v>2751458.4</v>
      </c>
      <c r="K20" s="6">
        <v>1387797</v>
      </c>
    </row>
    <row r="21" spans="1:11" s="6" customFormat="1" ht="12.75">
      <c r="A21" s="6" t="s">
        <v>5</v>
      </c>
      <c r="B21" s="6">
        <v>9938875</v>
      </c>
      <c r="C21" s="6">
        <v>844413</v>
      </c>
      <c r="D21" s="6">
        <v>4830976</v>
      </c>
      <c r="E21" s="6">
        <v>15898037</v>
      </c>
      <c r="F21" s="6">
        <v>1281243</v>
      </c>
      <c r="G21" s="6">
        <v>4707726</v>
      </c>
      <c r="H21" s="6">
        <v>832839</v>
      </c>
      <c r="I21" s="6">
        <v>2928143</v>
      </c>
      <c r="J21" s="6">
        <v>3820265</v>
      </c>
      <c r="K21" s="6">
        <v>2062850</v>
      </c>
    </row>
    <row r="22" spans="1:11" s="7" customFormat="1" ht="12.75">
      <c r="A22" s="7" t="s">
        <v>8</v>
      </c>
      <c r="B22" s="7">
        <v>0.614875138474157</v>
      </c>
      <c r="C22" s="7">
        <v>0.5902819524233537</v>
      </c>
      <c r="D22" s="7">
        <v>1.011655919598656</v>
      </c>
      <c r="E22" s="7">
        <v>0.37228452645331656</v>
      </c>
      <c r="F22" s="7">
        <v>0.2947608208742556</v>
      </c>
      <c r="G22" s="7">
        <v>0.6954693934831206</v>
      </c>
      <c r="H22" s="7">
        <v>0.38858062627255596</v>
      </c>
      <c r="I22" s="7">
        <v>0.6068940069183066</v>
      </c>
      <c r="J22" s="7">
        <v>0.3884509393273037</v>
      </c>
      <c r="K22" s="7">
        <v>0.48642056439090153</v>
      </c>
    </row>
    <row r="23" spans="1:11" s="3" customFormat="1" ht="12.75">
      <c r="A23" s="3" t="s">
        <v>9</v>
      </c>
      <c r="B23" s="8" t="s">
        <v>53</v>
      </c>
      <c r="C23" s="8" t="s">
        <v>53</v>
      </c>
      <c r="D23" s="8" t="s">
        <v>53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  <c r="K23" s="8" t="s">
        <v>53</v>
      </c>
    </row>
    <row r="24" s="3" customFormat="1" ht="6" customHeight="1"/>
    <row r="25" spans="1:11" s="6" customFormat="1" ht="12.75">
      <c r="A25" s="6" t="s">
        <v>6</v>
      </c>
      <c r="B25" s="6">
        <v>5030352</v>
      </c>
      <c r="C25" s="6">
        <v>433730</v>
      </c>
      <c r="D25" s="6">
        <v>1963206</v>
      </c>
      <c r="E25" s="6">
        <v>9469440</v>
      </c>
      <c r="F25" s="6">
        <v>831186</v>
      </c>
      <c r="G25" s="6">
        <v>2269551</v>
      </c>
      <c r="H25" s="6">
        <v>433730</v>
      </c>
      <c r="I25" s="6">
        <v>1536272</v>
      </c>
      <c r="J25" s="6">
        <v>2249296</v>
      </c>
      <c r="K25" s="6">
        <v>1134521</v>
      </c>
    </row>
    <row r="26" spans="1:11" s="6" customFormat="1" ht="12.75">
      <c r="A26" s="6" t="s">
        <v>7</v>
      </c>
      <c r="B26" s="6">
        <v>5102969</v>
      </c>
      <c r="C26" s="6">
        <v>436786</v>
      </c>
      <c r="D26" s="6">
        <v>2076043</v>
      </c>
      <c r="E26" s="6">
        <v>9638301</v>
      </c>
      <c r="F26" s="6">
        <v>1001986</v>
      </c>
      <c r="G26" s="6">
        <v>3947328</v>
      </c>
      <c r="H26" s="6">
        <v>440333</v>
      </c>
      <c r="I26" s="6">
        <v>1623582</v>
      </c>
      <c r="J26" s="6">
        <v>2311055</v>
      </c>
      <c r="K26" s="6">
        <v>1149723</v>
      </c>
    </row>
    <row r="27" spans="1:11" s="7" customFormat="1" ht="12.75">
      <c r="A27" s="7" t="s">
        <v>8</v>
      </c>
      <c r="B27" s="7">
        <v>0.014435769107211583</v>
      </c>
      <c r="C27" s="7">
        <v>0.007045858022271921</v>
      </c>
      <c r="D27" s="7">
        <v>0.057475883834910854</v>
      </c>
      <c r="E27" s="7">
        <v>0.017832205494728304</v>
      </c>
      <c r="F27" s="7">
        <v>0.20548950535740496</v>
      </c>
      <c r="G27" s="7">
        <v>0.7392550332642889</v>
      </c>
      <c r="H27" s="7">
        <v>0.015223756715007032</v>
      </c>
      <c r="I27" s="7">
        <v>0.05683238384869346</v>
      </c>
      <c r="J27" s="7">
        <v>0.02745703544575725</v>
      </c>
      <c r="K27" s="7">
        <v>0.013399487537031046</v>
      </c>
    </row>
    <row r="28" spans="1:11" s="3" customFormat="1" ht="12.75">
      <c r="A28" s="3" t="s">
        <v>9</v>
      </c>
      <c r="B28" s="8" t="s">
        <v>53</v>
      </c>
      <c r="C28" s="8" t="s">
        <v>53</v>
      </c>
      <c r="D28" s="8" t="s">
        <v>53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53</v>
      </c>
      <c r="K28" s="8" t="s">
        <v>53</v>
      </c>
    </row>
    <row r="29" s="3" customFormat="1" ht="6" customHeight="1"/>
    <row r="30" spans="1:11" s="6" customFormat="1" ht="12.75">
      <c r="A30" s="6" t="s">
        <v>28</v>
      </c>
      <c r="B30" s="6">
        <v>4838327</v>
      </c>
      <c r="C30" s="6">
        <v>397025</v>
      </c>
      <c r="D30" s="6">
        <v>2369341</v>
      </c>
      <c r="E30" s="6">
        <v>7784287</v>
      </c>
      <c r="F30" s="6">
        <v>628719</v>
      </c>
      <c r="G30" s="6">
        <v>2348893</v>
      </c>
      <c r="H30" s="6">
        <v>404201</v>
      </c>
      <c r="I30" s="6">
        <v>1412974</v>
      </c>
      <c r="J30" s="6">
        <v>1842791</v>
      </c>
      <c r="K30" s="6">
        <v>999643</v>
      </c>
    </row>
    <row r="31" spans="1:11" s="6" customFormat="1" ht="12.75">
      <c r="A31" s="6" t="s">
        <v>29</v>
      </c>
      <c r="B31" s="6">
        <v>4769775</v>
      </c>
      <c r="C31" s="6">
        <v>365815</v>
      </c>
      <c r="D31" s="6">
        <v>2362282</v>
      </c>
      <c r="E31" s="6">
        <v>7937300</v>
      </c>
      <c r="F31" s="6">
        <v>651634</v>
      </c>
      <c r="G31" s="6">
        <v>2363157</v>
      </c>
      <c r="H31" s="6">
        <v>409226</v>
      </c>
      <c r="I31" s="6">
        <v>1378289</v>
      </c>
      <c r="J31" s="6">
        <v>1790314</v>
      </c>
      <c r="K31" s="6">
        <v>1036386</v>
      </c>
    </row>
    <row r="32" s="3" customFormat="1" ht="12.75">
      <c r="A32" s="3" t="s">
        <v>11</v>
      </c>
    </row>
    <row r="33" s="3" customFormat="1" ht="6" customHeight="1"/>
    <row r="34" s="3" customFormat="1" ht="12.75">
      <c r="A34" s="3" t="s">
        <v>10</v>
      </c>
    </row>
    <row r="35" s="3" customFormat="1" ht="6" customHeight="1"/>
    <row r="36" spans="1:11" s="7" customFormat="1" ht="12.75">
      <c r="A36" s="7" t="s">
        <v>12</v>
      </c>
      <c r="B36" s="7">
        <v>0.9858314661245509</v>
      </c>
      <c r="C36" s="7">
        <v>0.9213903406586487</v>
      </c>
      <c r="D36" s="7">
        <v>0.9970206905633254</v>
      </c>
      <c r="E36" s="7">
        <v>1.0196566493501589</v>
      </c>
      <c r="F36" s="7">
        <v>1.036447125027238</v>
      </c>
      <c r="G36" s="7">
        <v>1.0060726478387905</v>
      </c>
      <c r="H36" s="7">
        <v>1.0124319336171854</v>
      </c>
      <c r="I36" s="7">
        <v>0.9754524853252785</v>
      </c>
      <c r="J36" s="7">
        <v>0.9715230864487617</v>
      </c>
      <c r="K36" s="7">
        <v>1.036756121935531</v>
      </c>
    </row>
    <row r="37" spans="1:11" s="7" customFormat="1" ht="12.75">
      <c r="A37" s="7" t="s">
        <v>8</v>
      </c>
      <c r="B37" s="7">
        <v>0.09536829569394545</v>
      </c>
      <c r="C37" s="7">
        <v>0.02376704517627637</v>
      </c>
      <c r="D37" s="7">
        <v>0.10780076729258381</v>
      </c>
      <c r="E37" s="7">
        <v>0.1329518326112875</v>
      </c>
      <c r="F37" s="7">
        <v>0.15160791669693108</v>
      </c>
      <c r="G37" s="7">
        <v>0.11785849759865608</v>
      </c>
      <c r="H37" s="7">
        <v>0.12492437068576145</v>
      </c>
      <c r="I37" s="7">
        <v>0.08383609480586496</v>
      </c>
      <c r="J37" s="7">
        <v>0.07947009605417965</v>
      </c>
      <c r="K37" s="7">
        <v>0.15195124659503434</v>
      </c>
    </row>
    <row r="38" spans="1:11" s="3" customFormat="1" ht="12.75">
      <c r="A38" s="3" t="s">
        <v>9</v>
      </c>
      <c r="B38" s="8" t="s">
        <v>53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 t="s">
        <v>53</v>
      </c>
      <c r="I38" s="8" t="s">
        <v>53</v>
      </c>
      <c r="J38" s="8" t="s">
        <v>53</v>
      </c>
      <c r="K38" s="8" t="s">
        <v>53</v>
      </c>
    </row>
    <row r="39" s="3" customFormat="1" ht="6" customHeight="1"/>
    <row r="40" spans="1:11" s="7" customFormat="1" ht="12.75">
      <c r="A40" s="7" t="s">
        <v>13</v>
      </c>
      <c r="B40" s="7">
        <v>1.5499925421369263</v>
      </c>
      <c r="C40" s="7">
        <v>1.377877868828995</v>
      </c>
      <c r="D40" s="7">
        <v>1.9673451364947177</v>
      </c>
      <c r="E40" s="7">
        <v>1.3702614947767338</v>
      </c>
      <c r="F40" s="7">
        <v>1.3170181967816794</v>
      </c>
      <c r="G40" s="7">
        <v>1.7021637901166682</v>
      </c>
      <c r="H40" s="7">
        <v>1.364593385677215</v>
      </c>
      <c r="I40" s="7">
        <v>1.5127432874018967</v>
      </c>
      <c r="J40" s="7">
        <v>1.3013564006637353</v>
      </c>
      <c r="K40" s="7">
        <v>1.4935700250108626</v>
      </c>
    </row>
    <row r="41" spans="1:11" s="7" customFormat="1" ht="12.75">
      <c r="A41" s="7" t="s">
        <v>8</v>
      </c>
      <c r="B41" s="7">
        <v>0.6315710969862383</v>
      </c>
      <c r="C41" s="7">
        <v>0.4503977566621</v>
      </c>
      <c r="D41" s="7">
        <v>1.0708896173628606</v>
      </c>
      <c r="E41" s="7">
        <v>0.4423805208176146</v>
      </c>
      <c r="F41" s="7">
        <v>0.38633494398071533</v>
      </c>
      <c r="G41" s="7">
        <v>0.7917513580175455</v>
      </c>
      <c r="H41" s="7">
        <v>0.4364140901865421</v>
      </c>
      <c r="I41" s="7">
        <v>0.5923613551598914</v>
      </c>
      <c r="J41" s="7">
        <v>0.36984884280393193</v>
      </c>
      <c r="K41" s="7">
        <v>0.5721789736956449</v>
      </c>
    </row>
    <row r="42" spans="1:11" s="3" customFormat="1" ht="12.75">
      <c r="A42" s="3" t="s">
        <v>9</v>
      </c>
      <c r="B42" s="8" t="s">
        <v>53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</row>
    <row r="44" spans="1:11" s="9" customFormat="1" ht="12.75">
      <c r="A44" s="9" t="s">
        <v>30</v>
      </c>
      <c r="B44" s="9">
        <v>2128</v>
      </c>
      <c r="C44" s="9">
        <v>183</v>
      </c>
      <c r="D44" s="9">
        <v>940</v>
      </c>
      <c r="E44" s="9">
        <v>2778</v>
      </c>
      <c r="F44" s="9">
        <v>207</v>
      </c>
      <c r="G44" s="9">
        <v>914</v>
      </c>
      <c r="H44" s="9">
        <v>134</v>
      </c>
      <c r="I44" s="9">
        <v>520</v>
      </c>
      <c r="J44" s="9">
        <v>638</v>
      </c>
      <c r="K44" s="9">
        <v>332</v>
      </c>
    </row>
    <row r="45" spans="1:11" s="9" customFormat="1" ht="12.75">
      <c r="A45" s="9" t="s">
        <v>31</v>
      </c>
      <c r="B45" s="6">
        <v>23966.165413533836</v>
      </c>
      <c r="C45" s="6">
        <v>24043.715846994535</v>
      </c>
      <c r="D45" s="6">
        <v>21170.212765957447</v>
      </c>
      <c r="E45" s="6">
        <v>34557.235421166304</v>
      </c>
      <c r="F45" s="6">
        <v>39613.52657004831</v>
      </c>
      <c r="G45" s="6">
        <v>25173.692560175055</v>
      </c>
      <c r="H45" s="6">
        <v>32835.82089552239</v>
      </c>
      <c r="I45" s="6">
        <v>29038.46153846154</v>
      </c>
      <c r="J45" s="6">
        <v>35736.67711598746</v>
      </c>
      <c r="K45" s="6">
        <v>34638.55421686747</v>
      </c>
    </row>
    <row r="46" spans="1:11" s="9" customFormat="1" ht="12.75">
      <c r="A46" s="9" t="s">
        <v>32</v>
      </c>
      <c r="B46" s="6">
        <v>3099.7763157894738</v>
      </c>
      <c r="C46" s="6">
        <v>3412.8907103825136</v>
      </c>
      <c r="D46" s="6">
        <v>3977.4223404255317</v>
      </c>
      <c r="E46" s="6">
        <v>4433.943124550036</v>
      </c>
      <c r="F46" s="6">
        <v>5438.521739130435</v>
      </c>
      <c r="G46" s="6">
        <v>3794.785557986871</v>
      </c>
      <c r="H46" s="6">
        <v>5244.246268656716</v>
      </c>
      <c r="I46" s="6">
        <v>4245.257692307692</v>
      </c>
      <c r="J46" s="6">
        <v>5204.44670846395</v>
      </c>
      <c r="K46" s="6">
        <v>5230.6024096385545</v>
      </c>
    </row>
    <row r="47" spans="1:11" s="9" customFormat="1" ht="12.75">
      <c r="A47" s="9" t="s">
        <v>33</v>
      </c>
      <c r="B47" s="6">
        <v>4670.523966165413</v>
      </c>
      <c r="C47" s="6">
        <v>4614.2786885245905</v>
      </c>
      <c r="D47" s="6">
        <v>5139.336170212766</v>
      </c>
      <c r="E47" s="6">
        <v>5722.835493160547</v>
      </c>
      <c r="F47" s="6">
        <v>6189.579710144928</v>
      </c>
      <c r="G47" s="6">
        <v>5150.684901531728</v>
      </c>
      <c r="H47" s="6">
        <v>6215.2164179104475</v>
      </c>
      <c r="I47" s="6">
        <v>5631.044230769231</v>
      </c>
      <c r="J47" s="6">
        <v>5987.876175548589</v>
      </c>
      <c r="K47" s="6">
        <v>6213.403614457831</v>
      </c>
    </row>
  </sheetData>
  <sheetProtection password="F4F5" sheet="1"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hfc-stuart</dc:creator>
  <cp:keywords/>
  <dc:description/>
  <cp:lastModifiedBy>Ian Lloyd</cp:lastModifiedBy>
  <cp:lastPrinted>2018-12-13T09:38:38Z</cp:lastPrinted>
  <dcterms:created xsi:type="dcterms:W3CDTF">2004-07-15T13:58:05Z</dcterms:created>
  <dcterms:modified xsi:type="dcterms:W3CDTF">2020-06-11T11:01:21Z</dcterms:modified>
  <cp:category/>
  <cp:version/>
  <cp:contentType/>
  <cp:contentStatus/>
</cp:coreProperties>
</file>